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filterPrivacy="1" codeName="Ten_skoroszyt" hidePivotFieldList="1" defaultThemeVersion="124226"/>
  <xr:revisionPtr revIDLastSave="0" documentId="13_ncr:1_{E6891AE3-87F7-4625-BE7F-47D741966539}" xr6:coauthVersionLast="47" xr6:coauthVersionMax="47" xr10:uidLastSave="{00000000-0000-0000-0000-000000000000}"/>
  <bookViews>
    <workbookView xWindow="-120" yWindow="-120" windowWidth="38640" windowHeight="21120" xr2:uid="{C7B777CA-498F-45EA-975F-FB8DE8600605}"/>
  </bookViews>
  <sheets>
    <sheet name="N1MiBM2" sheetId="3" r:id="rId1"/>
  </sheets>
  <definedNames>
    <definedName name="jednostka">N1MiBM2!#REF!</definedName>
    <definedName name="_xlnm.Print_Area" localSheetId="0">N1MiBM2!$A$1:$BC$93</definedName>
    <definedName name="_xlnm.Print_Titles" localSheetId="0">N1MiBM2!$1:$11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5" i="3" l="1"/>
  <c r="B66" i="3"/>
  <c r="AZ10" i="3" l="1"/>
  <c r="AT10" i="3"/>
  <c r="AN10" i="3"/>
  <c r="AH10" i="3"/>
  <c r="AB10" i="3"/>
  <c r="A1" i="3"/>
  <c r="V10" i="3"/>
  <c r="P10" i="3"/>
  <c r="J10" i="3"/>
  <c r="AW89" i="3" l="1"/>
  <c r="AK89" i="3"/>
  <c r="AQ89" i="3"/>
  <c r="BC89" i="3"/>
  <c r="S89" i="3"/>
  <c r="G76" i="3"/>
  <c r="F76" i="3"/>
  <c r="E76" i="3"/>
  <c r="D76" i="3"/>
  <c r="B76" i="3"/>
  <c r="B63" i="3"/>
  <c r="D63" i="3"/>
  <c r="E63" i="3"/>
  <c r="F63" i="3"/>
  <c r="G63" i="3"/>
  <c r="J89" i="3"/>
  <c r="AA89" i="3"/>
  <c r="U89" i="3"/>
  <c r="R89" i="3"/>
  <c r="Q89" i="3"/>
  <c r="C76" i="3" l="1"/>
  <c r="C63" i="3"/>
  <c r="B40" i="3"/>
  <c r="D40" i="3"/>
  <c r="E40" i="3"/>
  <c r="F40" i="3"/>
  <c r="G40" i="3"/>
  <c r="B41" i="3"/>
  <c r="D41" i="3"/>
  <c r="E41" i="3"/>
  <c r="F41" i="3"/>
  <c r="G41" i="3"/>
  <c r="B42" i="3"/>
  <c r="D42" i="3"/>
  <c r="E42" i="3"/>
  <c r="F42" i="3"/>
  <c r="G42" i="3"/>
  <c r="B43" i="3"/>
  <c r="D43" i="3"/>
  <c r="E43" i="3"/>
  <c r="F43" i="3"/>
  <c r="G43" i="3"/>
  <c r="B45" i="3"/>
  <c r="D45" i="3"/>
  <c r="E45" i="3"/>
  <c r="F45" i="3"/>
  <c r="G45" i="3"/>
  <c r="B48" i="3"/>
  <c r="D48" i="3"/>
  <c r="E48" i="3"/>
  <c r="F48" i="3"/>
  <c r="G48" i="3"/>
  <c r="B46" i="3"/>
  <c r="D46" i="3"/>
  <c r="E46" i="3"/>
  <c r="F46" i="3"/>
  <c r="G46" i="3"/>
  <c r="B44" i="3"/>
  <c r="D44" i="3"/>
  <c r="E44" i="3"/>
  <c r="F44" i="3"/>
  <c r="G44" i="3"/>
  <c r="B53" i="3"/>
  <c r="D53" i="3"/>
  <c r="E53" i="3"/>
  <c r="F53" i="3"/>
  <c r="G53" i="3"/>
  <c r="B49" i="3"/>
  <c r="D49" i="3"/>
  <c r="E49" i="3"/>
  <c r="F49" i="3"/>
  <c r="G49" i="3"/>
  <c r="B56" i="3"/>
  <c r="D56" i="3"/>
  <c r="E56" i="3"/>
  <c r="F56" i="3"/>
  <c r="G56" i="3"/>
  <c r="B47" i="3"/>
  <c r="D47" i="3"/>
  <c r="E47" i="3"/>
  <c r="F47" i="3"/>
  <c r="G47" i="3"/>
  <c r="B52" i="3"/>
  <c r="D52" i="3"/>
  <c r="E52" i="3"/>
  <c r="F52" i="3"/>
  <c r="G52" i="3"/>
  <c r="B57" i="3"/>
  <c r="D57" i="3"/>
  <c r="E57" i="3"/>
  <c r="F57" i="3"/>
  <c r="G57" i="3"/>
  <c r="B50" i="3"/>
  <c r="D50" i="3"/>
  <c r="E50" i="3"/>
  <c r="F50" i="3"/>
  <c r="G50" i="3"/>
  <c r="B55" i="3"/>
  <c r="D55" i="3"/>
  <c r="E55" i="3"/>
  <c r="F55" i="3"/>
  <c r="G55" i="3"/>
  <c r="B59" i="3"/>
  <c r="D59" i="3"/>
  <c r="E59" i="3"/>
  <c r="F59" i="3"/>
  <c r="G59" i="3"/>
  <c r="B51" i="3"/>
  <c r="D51" i="3"/>
  <c r="E51" i="3"/>
  <c r="F51" i="3"/>
  <c r="G51" i="3"/>
  <c r="B58" i="3"/>
  <c r="D58" i="3"/>
  <c r="E58" i="3"/>
  <c r="F58" i="3"/>
  <c r="G58" i="3"/>
  <c r="B54" i="3"/>
  <c r="D54" i="3"/>
  <c r="E54" i="3"/>
  <c r="F54" i="3"/>
  <c r="G54" i="3"/>
  <c r="B64" i="3"/>
  <c r="D64" i="3"/>
  <c r="E64" i="3"/>
  <c r="F64" i="3"/>
  <c r="G64" i="3"/>
  <c r="B62" i="3"/>
  <c r="D62" i="3"/>
  <c r="E62" i="3"/>
  <c r="F62" i="3"/>
  <c r="G62" i="3"/>
  <c r="B61" i="3"/>
  <c r="D61" i="3"/>
  <c r="E61" i="3"/>
  <c r="F61" i="3"/>
  <c r="G61" i="3"/>
  <c r="B60" i="3"/>
  <c r="D60" i="3"/>
  <c r="E60" i="3"/>
  <c r="F60" i="3"/>
  <c r="G60" i="3"/>
  <c r="D66" i="3"/>
  <c r="E66" i="3"/>
  <c r="F66" i="3"/>
  <c r="G66" i="3"/>
  <c r="B67" i="3"/>
  <c r="D67" i="3"/>
  <c r="E67" i="3"/>
  <c r="F67" i="3"/>
  <c r="G67" i="3"/>
  <c r="B68" i="3"/>
  <c r="D68" i="3"/>
  <c r="E68" i="3"/>
  <c r="F68" i="3"/>
  <c r="G68" i="3"/>
  <c r="B69" i="3"/>
  <c r="D69" i="3"/>
  <c r="E69" i="3"/>
  <c r="F69" i="3"/>
  <c r="G69" i="3"/>
  <c r="B70" i="3"/>
  <c r="D70" i="3"/>
  <c r="E70" i="3"/>
  <c r="F70" i="3"/>
  <c r="G70" i="3"/>
  <c r="B71" i="3"/>
  <c r="D71" i="3"/>
  <c r="E71" i="3"/>
  <c r="F71" i="3"/>
  <c r="G71" i="3"/>
  <c r="B72" i="3"/>
  <c r="D72" i="3"/>
  <c r="E72" i="3"/>
  <c r="F72" i="3"/>
  <c r="G72" i="3"/>
  <c r="B85" i="3"/>
  <c r="D85" i="3"/>
  <c r="E85" i="3"/>
  <c r="F85" i="3"/>
  <c r="G85" i="3"/>
  <c r="B77" i="3"/>
  <c r="D77" i="3"/>
  <c r="E77" i="3"/>
  <c r="F77" i="3"/>
  <c r="G77" i="3"/>
  <c r="B78" i="3"/>
  <c r="D78" i="3"/>
  <c r="E78" i="3"/>
  <c r="F78" i="3"/>
  <c r="G78" i="3"/>
  <c r="B79" i="3"/>
  <c r="D79" i="3"/>
  <c r="E79" i="3"/>
  <c r="F79" i="3"/>
  <c r="G79" i="3"/>
  <c r="B80" i="3"/>
  <c r="D80" i="3"/>
  <c r="E80" i="3"/>
  <c r="F80" i="3"/>
  <c r="G80" i="3"/>
  <c r="B81" i="3"/>
  <c r="D81" i="3"/>
  <c r="E81" i="3"/>
  <c r="F81" i="3"/>
  <c r="G81" i="3"/>
  <c r="B82" i="3"/>
  <c r="D82" i="3"/>
  <c r="E82" i="3"/>
  <c r="F82" i="3"/>
  <c r="G82" i="3"/>
  <c r="B83" i="3"/>
  <c r="D83" i="3"/>
  <c r="E83" i="3"/>
  <c r="F83" i="3"/>
  <c r="G83" i="3"/>
  <c r="B84" i="3"/>
  <c r="D84" i="3"/>
  <c r="E84" i="3"/>
  <c r="F84" i="3"/>
  <c r="G84" i="3"/>
  <c r="B73" i="3"/>
  <c r="D73" i="3"/>
  <c r="E73" i="3"/>
  <c r="F73" i="3"/>
  <c r="G73" i="3"/>
  <c r="B74" i="3"/>
  <c r="D74" i="3"/>
  <c r="E74" i="3"/>
  <c r="F74" i="3"/>
  <c r="G74" i="3"/>
  <c r="B75" i="3"/>
  <c r="D75" i="3"/>
  <c r="E75" i="3"/>
  <c r="F75" i="3"/>
  <c r="G75" i="3"/>
  <c r="B86" i="3"/>
  <c r="D86" i="3"/>
  <c r="E86" i="3"/>
  <c r="F86" i="3"/>
  <c r="G86" i="3"/>
  <c r="B39" i="3"/>
  <c r="B30" i="3"/>
  <c r="D30" i="3"/>
  <c r="E30" i="3"/>
  <c r="F30" i="3"/>
  <c r="G30" i="3"/>
  <c r="B27" i="3"/>
  <c r="D27" i="3"/>
  <c r="E27" i="3"/>
  <c r="F27" i="3"/>
  <c r="G27" i="3"/>
  <c r="B31" i="3"/>
  <c r="D31" i="3"/>
  <c r="E31" i="3"/>
  <c r="F31" i="3"/>
  <c r="G31" i="3"/>
  <c r="B32" i="3"/>
  <c r="D32" i="3"/>
  <c r="E32" i="3"/>
  <c r="F32" i="3"/>
  <c r="G32" i="3"/>
  <c r="B33" i="3"/>
  <c r="D33" i="3"/>
  <c r="E33" i="3"/>
  <c r="F33" i="3"/>
  <c r="G33" i="3"/>
  <c r="B29" i="3"/>
  <c r="D29" i="3"/>
  <c r="E29" i="3"/>
  <c r="F29" i="3"/>
  <c r="G29" i="3"/>
  <c r="B34" i="3"/>
  <c r="D34" i="3"/>
  <c r="E34" i="3"/>
  <c r="F34" i="3"/>
  <c r="G34" i="3"/>
  <c r="B35" i="3"/>
  <c r="D35" i="3"/>
  <c r="E35" i="3"/>
  <c r="F35" i="3"/>
  <c r="G35" i="3"/>
  <c r="B36" i="3"/>
  <c r="D36" i="3"/>
  <c r="E36" i="3"/>
  <c r="F36" i="3"/>
  <c r="G36" i="3"/>
  <c r="B37" i="3"/>
  <c r="D37" i="3"/>
  <c r="E37" i="3"/>
  <c r="F37" i="3"/>
  <c r="G37" i="3"/>
  <c r="B28" i="3"/>
  <c r="E14" i="3"/>
  <c r="F14" i="3"/>
  <c r="G14" i="3"/>
  <c r="E15" i="3"/>
  <c r="F15" i="3"/>
  <c r="G15" i="3"/>
  <c r="E16" i="3"/>
  <c r="F16" i="3"/>
  <c r="G16" i="3"/>
  <c r="E17" i="3"/>
  <c r="F17" i="3"/>
  <c r="G17" i="3"/>
  <c r="E18" i="3"/>
  <c r="F18" i="3"/>
  <c r="G18" i="3"/>
  <c r="E19" i="3"/>
  <c r="F19" i="3"/>
  <c r="G19" i="3"/>
  <c r="E20" i="3"/>
  <c r="F20" i="3"/>
  <c r="G20" i="3"/>
  <c r="E21" i="3"/>
  <c r="F21" i="3"/>
  <c r="G21" i="3"/>
  <c r="E22" i="3"/>
  <c r="F22" i="3"/>
  <c r="G22" i="3"/>
  <c r="E23" i="3"/>
  <c r="F23" i="3"/>
  <c r="G23" i="3"/>
  <c r="E24" i="3"/>
  <c r="F24" i="3"/>
  <c r="G24" i="3"/>
  <c r="E25" i="3"/>
  <c r="F25" i="3"/>
  <c r="G25" i="3"/>
  <c r="D14" i="3"/>
  <c r="D15" i="3"/>
  <c r="D16" i="3"/>
  <c r="D17" i="3"/>
  <c r="D18" i="3"/>
  <c r="D19" i="3"/>
  <c r="D20" i="3"/>
  <c r="D21" i="3"/>
  <c r="D22" i="3"/>
  <c r="D23" i="3"/>
  <c r="D24" i="3"/>
  <c r="D25" i="3"/>
  <c r="B14" i="3"/>
  <c r="B15" i="3"/>
  <c r="B16" i="3"/>
  <c r="B17" i="3"/>
  <c r="B18" i="3"/>
  <c r="B19" i="3"/>
  <c r="B20" i="3"/>
  <c r="B21" i="3"/>
  <c r="B22" i="3"/>
  <c r="B23" i="3"/>
  <c r="B24" i="3"/>
  <c r="B25" i="3"/>
  <c r="B13" i="3"/>
  <c r="G39" i="3"/>
  <c r="F39" i="3"/>
  <c r="E39" i="3"/>
  <c r="D39" i="3"/>
  <c r="G28" i="3"/>
  <c r="F28" i="3"/>
  <c r="E28" i="3"/>
  <c r="D28" i="3"/>
  <c r="G13" i="3"/>
  <c r="F13" i="3"/>
  <c r="E13" i="3"/>
  <c r="D13" i="3"/>
  <c r="BB89" i="3"/>
  <c r="BA89" i="3"/>
  <c r="AZ89" i="3"/>
  <c r="AY89" i="3"/>
  <c r="AX89" i="3"/>
  <c r="C15" i="3" l="1"/>
  <c r="C34" i="3"/>
  <c r="C23" i="3"/>
  <c r="C21" i="3"/>
  <c r="C17" i="3"/>
  <c r="C32" i="3"/>
  <c r="C35" i="3"/>
  <c r="C20" i="3"/>
  <c r="C37" i="3"/>
  <c r="C41" i="3"/>
  <c r="C18" i="3"/>
  <c r="C29" i="3"/>
  <c r="C81" i="3"/>
  <c r="C68" i="3"/>
  <c r="C50" i="3"/>
  <c r="C42" i="3"/>
  <c r="C16" i="3"/>
  <c r="C78" i="3"/>
  <c r="C60" i="3"/>
  <c r="C31" i="3"/>
  <c r="C25" i="3"/>
  <c r="C14" i="3"/>
  <c r="C22" i="3"/>
  <c r="C80" i="3"/>
  <c r="C67" i="3"/>
  <c r="C57" i="3"/>
  <c r="C27" i="3"/>
  <c r="C24" i="3"/>
  <c r="C79" i="3"/>
  <c r="C66" i="3"/>
  <c r="C19" i="3"/>
  <c r="C85" i="3"/>
  <c r="C62" i="3"/>
  <c r="C49" i="3"/>
  <c r="C30" i="3"/>
  <c r="C83" i="3"/>
  <c r="C69" i="3"/>
  <c r="C59" i="3"/>
  <c r="C45" i="3"/>
  <c r="C47" i="3"/>
  <c r="C33" i="3"/>
  <c r="C73" i="3"/>
  <c r="C71" i="3"/>
  <c r="C58" i="3"/>
  <c r="C46" i="3"/>
  <c r="C36" i="3"/>
  <c r="C75" i="3"/>
  <c r="C64" i="3"/>
  <c r="C53" i="3"/>
  <c r="C82" i="3"/>
  <c r="C55" i="3"/>
  <c r="C43" i="3"/>
  <c r="C86" i="3"/>
  <c r="C77" i="3"/>
  <c r="C61" i="3"/>
  <c r="C56" i="3"/>
  <c r="C84" i="3"/>
  <c r="C70" i="3"/>
  <c r="C51" i="3"/>
  <c r="C48" i="3"/>
  <c r="C52" i="3"/>
  <c r="C40" i="3"/>
  <c r="C74" i="3"/>
  <c r="C72" i="3"/>
  <c r="C54" i="3"/>
  <c r="C44" i="3"/>
  <c r="BA90" i="3"/>
  <c r="AS89" i="3"/>
  <c r="AM89" i="3"/>
  <c r="AG89" i="3"/>
  <c r="O89" i="3"/>
  <c r="I89" i="3"/>
  <c r="AV89" i="3"/>
  <c r="AU89" i="3"/>
  <c r="AT89" i="3"/>
  <c r="AR89" i="3"/>
  <c r="AP89" i="3"/>
  <c r="AO89" i="3"/>
  <c r="AN89" i="3"/>
  <c r="AL89" i="3"/>
  <c r="AJ89" i="3"/>
  <c r="AI89" i="3"/>
  <c r="AH89" i="3"/>
  <c r="AF89" i="3"/>
  <c r="AE89" i="3"/>
  <c r="AD89" i="3"/>
  <c r="AC89" i="3"/>
  <c r="AB89" i="3"/>
  <c r="Z89" i="3"/>
  <c r="Y89" i="3"/>
  <c r="X89" i="3"/>
  <c r="W89" i="3"/>
  <c r="V89" i="3"/>
  <c r="T89" i="3"/>
  <c r="P89" i="3"/>
  <c r="N89" i="3"/>
  <c r="L89" i="3"/>
  <c r="K89" i="3"/>
  <c r="M89" i="3"/>
  <c r="H89" i="3" l="1"/>
  <c r="B89" i="3" l="1"/>
  <c r="G89" i="3" l="1"/>
  <c r="F89" i="3"/>
  <c r="E89" i="3"/>
  <c r="D89" i="3"/>
  <c r="C39" i="3"/>
  <c r="C28" i="3"/>
  <c r="C13" i="3"/>
  <c r="C89" i="3" s="1"/>
  <c r="AO90" i="3" l="1"/>
  <c r="AC90" i="3"/>
  <c r="Q90" i="3"/>
  <c r="AU90" i="3"/>
  <c r="K90" i="3"/>
  <c r="AI90" i="3"/>
  <c r="W90" i="3"/>
</calcChain>
</file>

<file path=xl/sharedStrings.xml><?xml version="1.0" encoding="utf-8"?>
<sst xmlns="http://schemas.openxmlformats.org/spreadsheetml/2006/main" count="213" uniqueCount="111">
  <si>
    <t>WYDZIAŁ INŻYNIERII MECHANICZNEJ</t>
  </si>
  <si>
    <t>PLAN  STUDIÓW</t>
  </si>
  <si>
    <r>
      <rPr>
        <sz val="18"/>
        <rFont val="Arial CE"/>
        <charset val="238"/>
      </rPr>
      <t>Kierunek:</t>
    </r>
    <r>
      <rPr>
        <b/>
        <sz val="22"/>
        <color theme="6" tint="-0.249977111117893"/>
        <rFont val="Arial CE"/>
        <charset val="238"/>
      </rPr>
      <t xml:space="preserve"> </t>
    </r>
    <r>
      <rPr>
        <b/>
        <sz val="22"/>
        <color theme="6" tint="-0.499984740745262"/>
        <rFont val="Arial CE"/>
        <charset val="238"/>
      </rPr>
      <t>MECHANIKA I BUDOWA MASZYN</t>
    </r>
  </si>
  <si>
    <t>Dla naboru:</t>
  </si>
  <si>
    <t>Z</t>
  </si>
  <si>
    <t>Nazwa przedmiotu</t>
  </si>
  <si>
    <t>Liczba egz.</t>
  </si>
  <si>
    <t>Ogólna liczba godzin</t>
  </si>
  <si>
    <t>Rozdział zajęć na semestry</t>
  </si>
  <si>
    <t>RAZEM</t>
  </si>
  <si>
    <t>w tym:</t>
  </si>
  <si>
    <t>Liczba godzin semestralnie</t>
  </si>
  <si>
    <t>wykłady</t>
  </si>
  <si>
    <t>ćwiczenia</t>
  </si>
  <si>
    <t>laboratoria</t>
  </si>
  <si>
    <t>projekty</t>
  </si>
  <si>
    <t>ECTS</t>
  </si>
  <si>
    <t>Rygor</t>
  </si>
  <si>
    <t>I</t>
  </si>
  <si>
    <t>II</t>
  </si>
  <si>
    <t>III</t>
  </si>
  <si>
    <t>IV</t>
  </si>
  <si>
    <t>V</t>
  </si>
  <si>
    <t>VI</t>
  </si>
  <si>
    <t>VII</t>
  </si>
  <si>
    <t>W</t>
  </si>
  <si>
    <t>C</t>
  </si>
  <si>
    <t>L</t>
  </si>
  <si>
    <t>P</t>
  </si>
  <si>
    <r>
      <rPr>
        <sz val="16"/>
        <rFont val="Arial CE"/>
        <charset val="238"/>
      </rPr>
      <t xml:space="preserve">Blok A - </t>
    </r>
    <r>
      <rPr>
        <b/>
        <sz val="16"/>
        <rFont val="Arial CE"/>
        <family val="2"/>
        <charset val="238"/>
      </rPr>
      <t>Przedmioty ogólne</t>
    </r>
  </si>
  <si>
    <t>Podstawowe szkolenie z zakresu BHP</t>
  </si>
  <si>
    <t>0</t>
  </si>
  <si>
    <t>Przedmiot obieralny - język obcy</t>
  </si>
  <si>
    <t>E</t>
  </si>
  <si>
    <t>Język angielski</t>
  </si>
  <si>
    <t>Język niemiecki</t>
  </si>
  <si>
    <t>Umiejętności informacyjne</t>
  </si>
  <si>
    <t>Przedmiot obieralny - humanistyczny / społeczny</t>
  </si>
  <si>
    <t>Etyka zawodowa</t>
  </si>
  <si>
    <t>Komunikacja interpersonalna</t>
  </si>
  <si>
    <t>Ekonomia z elementami rachunkowości</t>
  </si>
  <si>
    <t>Zasady gospodarki rynkowej i organizacji</t>
  </si>
  <si>
    <t>Ochrona własności intelektualnej</t>
  </si>
  <si>
    <r>
      <rPr>
        <sz val="16"/>
        <rFont val="Arial CE"/>
        <charset val="238"/>
      </rPr>
      <t>Blok B -</t>
    </r>
    <r>
      <rPr>
        <b/>
        <sz val="16"/>
        <rFont val="Arial CE"/>
        <family val="2"/>
        <charset val="238"/>
      </rPr>
      <t xml:space="preserve"> Przedmioty podstawowe</t>
    </r>
  </si>
  <si>
    <t>Matematyka</t>
  </si>
  <si>
    <t>Rysunek techniczny</t>
  </si>
  <si>
    <t>Fizyka</t>
  </si>
  <si>
    <t>Języki skryptowe - podstawy programowania</t>
  </si>
  <si>
    <t>Języki obiektowe - podstawy programowania</t>
  </si>
  <si>
    <t>Podstawy nauki o materiałach</t>
  </si>
  <si>
    <t xml:space="preserve">Mechanika techniczna </t>
  </si>
  <si>
    <t>Materiałoznawstwo</t>
  </si>
  <si>
    <r>
      <rPr>
        <sz val="16"/>
        <rFont val="Arial CE"/>
        <charset val="238"/>
      </rPr>
      <t xml:space="preserve">Blok C - </t>
    </r>
    <r>
      <rPr>
        <b/>
        <sz val="16"/>
        <rFont val="Arial CE"/>
        <family val="2"/>
        <charset val="238"/>
      </rPr>
      <t>Przedmioty kierunkowe</t>
    </r>
  </si>
  <si>
    <t>Technologie formujące</t>
  </si>
  <si>
    <t>Technologie ubytkowe</t>
  </si>
  <si>
    <t>Ergonomia</t>
  </si>
  <si>
    <t>Projektowanie środowiska pracy</t>
  </si>
  <si>
    <t>Wytrzymałość materiałów i konstrukcji</t>
  </si>
  <si>
    <t>Metrologia techniczna</t>
  </si>
  <si>
    <t>Mechatronika</t>
  </si>
  <si>
    <t>Mechanika płynów</t>
  </si>
  <si>
    <t>Teoria mechanizmów i elementy analizy numerycznej</t>
  </si>
  <si>
    <t>Konstrukcja maszyn</t>
  </si>
  <si>
    <t>Przetwórstwo tworzyw sztucznych</t>
  </si>
  <si>
    <t>Technologia połączeń</t>
  </si>
  <si>
    <t>Metoda elementów skończonych</t>
  </si>
  <si>
    <t>Termodynamika</t>
  </si>
  <si>
    <t xml:space="preserve">Maszyny technologiczne </t>
  </si>
  <si>
    <t>Diagnostyka i wibroakustyka maszyn</t>
  </si>
  <si>
    <t>Projektowanie technologii obróbki i montażu</t>
  </si>
  <si>
    <t>Robotyka przemysłowa</t>
  </si>
  <si>
    <t>Projektowanie wirtualne</t>
  </si>
  <si>
    <t>Praktyka</t>
  </si>
  <si>
    <t>Praca przejściowa</t>
  </si>
  <si>
    <t>Hydraulika i pneumatyka</t>
  </si>
  <si>
    <t>Eksploatacja</t>
  </si>
  <si>
    <t>Recykling</t>
  </si>
  <si>
    <t>Gospodarka odpadami produkcyjnymi</t>
  </si>
  <si>
    <t>Zarządzanie środowiskiem i ekologia</t>
  </si>
  <si>
    <t>Seminarium przeddyplomowe</t>
  </si>
  <si>
    <t>Przygotowanie pracy dyplomowej</t>
  </si>
  <si>
    <t>Seminarium dyplomowe</t>
  </si>
  <si>
    <r>
      <t xml:space="preserve">RAZEM </t>
    </r>
    <r>
      <rPr>
        <sz val="16"/>
        <rFont val="Arial CE"/>
        <family val="2"/>
        <charset val="238"/>
      </rPr>
      <t>(A+B+C)</t>
    </r>
  </si>
  <si>
    <t>Przedmiot obieralny 1</t>
  </si>
  <si>
    <t>Przedmiot obieralny 2</t>
  </si>
  <si>
    <t>Przedmiot obieralny 3</t>
  </si>
  <si>
    <t>Przedmiot obieralny 4</t>
  </si>
  <si>
    <t>Konstrukcje cienkościenne</t>
  </si>
  <si>
    <t>Pneumatyczne systemy transportowe</t>
  </si>
  <si>
    <t>Przetwarzanie i analiza obrazów</t>
  </si>
  <si>
    <t>Projektowanie procesów przetwarzania tworzyw sztucznych</t>
  </si>
  <si>
    <t>Przedmiot obieralny 5</t>
  </si>
  <si>
    <t>Przedmiot obieralny 7</t>
  </si>
  <si>
    <t>Projektowanie dynamiki i trwałości części maszyn</t>
  </si>
  <si>
    <t>Programowanie maszyn</t>
  </si>
  <si>
    <t>Modelowanie dynamiki płynów</t>
  </si>
  <si>
    <t>Przedmiot obieralny 6</t>
  </si>
  <si>
    <t>Symulacja bezubytkowych procesów wytwarzania wyrobów</t>
  </si>
  <si>
    <t>Przedmiot obieralny 8</t>
  </si>
  <si>
    <t>Konstrukcja oprzyrządowania w technologiach formujących</t>
  </si>
  <si>
    <t>Podstawy druku 3D</t>
  </si>
  <si>
    <t>Mechanika i symulacja ruchu pojazdów</t>
  </si>
  <si>
    <t>Szkolenie biblioteczne</t>
  </si>
  <si>
    <t>Zarządzanie produkcją i jakością</t>
  </si>
  <si>
    <t>VIII</t>
  </si>
  <si>
    <t>Materiały metalowe i tworzywa sztuczne</t>
  </si>
  <si>
    <t>Projektowanie wózków AGV i robotów mobilnych AMR</t>
  </si>
  <si>
    <t>Zatwierdzony przez Senat Akademicki PP Uchwałą Nr 194 z dnia 24 kwietnia 2024 r.</t>
  </si>
  <si>
    <r>
      <t xml:space="preserve">Obowiązuje od roku akademickiego </t>
    </r>
    <r>
      <rPr>
        <b/>
        <sz val="14"/>
        <rFont val="Arial"/>
        <family val="2"/>
        <charset val="238"/>
      </rPr>
      <t>2024/2025</t>
    </r>
  </si>
  <si>
    <r>
      <t xml:space="preserve">Studia </t>
    </r>
    <r>
      <rPr>
        <b/>
        <sz val="18"/>
        <color theme="3"/>
        <rFont val="Arial CE"/>
        <charset val="238"/>
      </rPr>
      <t>NIESTACJONARNE</t>
    </r>
    <r>
      <rPr>
        <b/>
        <sz val="18"/>
        <rFont val="Arial CE"/>
        <charset val="238"/>
      </rPr>
      <t>,</t>
    </r>
    <r>
      <rPr>
        <sz val="18"/>
        <rFont val="Arial CE"/>
        <charset val="238"/>
      </rPr>
      <t xml:space="preserve"> I stopnia - 8 semestralne</t>
    </r>
  </si>
  <si>
    <t>Liczba godzin zajęć w programie studiów pierwszego stopnia kierunku mechanika i budowa maszyn: 1481 godzin (w tym 1447 godzin w planie studiów i 34 godziny  w formie egzaminów) oraz 160 godzin praktyk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</si>
</sst>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3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charset val="238"/>
    </font>
    <font>
      <b/>
      <sz val="14"/>
      <name val="Arial CE"/>
      <family val="2"/>
      <charset val="238"/>
    </font>
    <font>
      <b/>
      <sz val="11"/>
      <name val="Arial CE"/>
      <charset val="238"/>
    </font>
    <font>
      <sz val="12"/>
      <name val="Arial CE"/>
      <charset val="238"/>
    </font>
    <font>
      <b/>
      <sz val="10"/>
      <name val="Arial CE"/>
      <charset val="238"/>
    </font>
    <font>
      <b/>
      <sz val="10"/>
      <name val="Arial CE"/>
      <family val="2"/>
      <charset val="238"/>
    </font>
    <font>
      <b/>
      <sz val="12"/>
      <name val="Arial CE"/>
      <family val="2"/>
      <charset val="238"/>
    </font>
    <font>
      <sz val="14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8"/>
      <name val="Arial CE"/>
      <family val="2"/>
      <charset val="238"/>
    </font>
    <font>
      <b/>
      <sz val="12"/>
      <color theme="9" tint="-0.249977111117893"/>
      <name val="Arial CE"/>
      <charset val="238"/>
    </font>
    <font>
      <b/>
      <i/>
      <sz val="12"/>
      <name val="Arial CE"/>
      <family val="2"/>
      <charset val="238"/>
    </font>
    <font>
      <sz val="12"/>
      <color theme="9" tint="-0.249977111117893"/>
      <name val="Arial CE"/>
      <charset val="238"/>
    </font>
    <font>
      <b/>
      <sz val="16"/>
      <name val="Arial CE"/>
      <family val="2"/>
      <charset val="238"/>
    </font>
    <font>
      <b/>
      <sz val="16"/>
      <name val="Arial CE"/>
      <charset val="238"/>
    </font>
    <font>
      <b/>
      <sz val="20"/>
      <name val="Arial CE"/>
      <charset val="238"/>
    </font>
    <font>
      <sz val="16"/>
      <name val="Arial CE"/>
      <charset val="238"/>
    </font>
    <font>
      <b/>
      <sz val="28"/>
      <name val="Arial CE"/>
      <family val="2"/>
      <charset val="238"/>
    </font>
    <font>
      <b/>
      <sz val="36"/>
      <name val="Bookman Old Style"/>
      <family val="1"/>
      <charset val="238"/>
    </font>
    <font>
      <sz val="14"/>
      <color theme="9" tint="-0.249977111117893"/>
      <name val="Arial CE"/>
      <family val="2"/>
      <charset val="238"/>
    </font>
    <font>
      <b/>
      <sz val="22"/>
      <color theme="6" tint="-0.499984740745262"/>
      <name val="Arial CE"/>
      <charset val="238"/>
    </font>
    <font>
      <b/>
      <sz val="22"/>
      <color theme="6" tint="-0.249977111117893"/>
      <name val="Arial CE"/>
      <charset val="238"/>
    </font>
    <font>
      <sz val="18"/>
      <name val="Arial CE"/>
      <charset val="238"/>
    </font>
    <font>
      <sz val="12"/>
      <name val="Arial CE"/>
      <family val="2"/>
      <charset val="238"/>
    </font>
    <font>
      <sz val="16"/>
      <name val="Arial CE"/>
      <family val="2"/>
      <charset val="238"/>
    </font>
    <font>
      <b/>
      <sz val="22"/>
      <name val="Arial CE"/>
      <charset val="238"/>
    </font>
    <font>
      <sz val="36"/>
      <color theme="3"/>
      <name val="SquareSlab711MdEU"/>
      <charset val="238"/>
    </font>
    <font>
      <b/>
      <sz val="48"/>
      <name val="Bookman Old Style"/>
      <family val="1"/>
      <charset val="238"/>
    </font>
    <font>
      <b/>
      <sz val="18"/>
      <name val="Arial CE"/>
      <charset val="238"/>
    </font>
    <font>
      <b/>
      <sz val="28"/>
      <name val="Arial CE"/>
      <charset val="238"/>
    </font>
    <font>
      <sz val="14"/>
      <color theme="9" tint="-0.249977111117893"/>
      <name val="Arial CE"/>
      <charset val="238"/>
    </font>
    <font>
      <sz val="12"/>
      <color theme="9" tint="-0.249977111117893"/>
      <name val="Arial CE"/>
      <family val="2"/>
      <charset val="238"/>
    </font>
    <font>
      <b/>
      <sz val="24"/>
      <color rgb="FFFFFF00"/>
      <name val="Arial CE"/>
      <charset val="238"/>
    </font>
    <font>
      <sz val="14"/>
      <name val="Arial"/>
      <family val="2"/>
      <charset val="238"/>
    </font>
    <font>
      <sz val="16"/>
      <name val="Verdana"/>
      <family val="2"/>
      <charset val="238"/>
    </font>
    <font>
      <sz val="16"/>
      <name val="Arial"/>
      <family val="2"/>
      <charset val="238"/>
    </font>
    <font>
      <b/>
      <sz val="14"/>
      <name val="Arial"/>
      <family val="2"/>
      <charset val="238"/>
    </font>
    <font>
      <sz val="16"/>
      <color theme="1" tint="0.34998626667073579"/>
      <name val="Verdana"/>
      <family val="2"/>
      <charset val="238"/>
    </font>
    <font>
      <b/>
      <sz val="14"/>
      <name val="Calibri"/>
      <family val="2"/>
      <charset val="238"/>
      <scheme val="minor"/>
    </font>
    <font>
      <i/>
      <sz val="14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sz val="14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b/>
      <sz val="20"/>
      <name val="Calibri"/>
      <family val="2"/>
      <charset val="238"/>
      <scheme val="minor"/>
    </font>
    <font>
      <b/>
      <sz val="20"/>
      <color rgb="FFC00000"/>
      <name val="Calibri"/>
      <family val="2"/>
      <charset val="238"/>
      <scheme val="minor"/>
    </font>
    <font>
      <b/>
      <sz val="18"/>
      <color theme="3"/>
      <name val="Arial CE"/>
      <charset val="238"/>
    </font>
  </fonts>
  <fills count="9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FF99"/>
        <bgColor indexed="64"/>
      </patternFill>
    </fill>
    <fill>
      <gradientFill degree="90">
        <stop position="0">
          <color theme="0"/>
        </stop>
        <stop position="1">
          <color theme="2" tint="-0.49803155613879818"/>
        </stop>
      </gradientFill>
    </fill>
  </fills>
  <borders count="86">
    <border>
      <left/>
      <right/>
      <top/>
      <bottom/>
      <diagonal/>
    </border>
    <border>
      <left style="double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thin">
        <color indexed="8"/>
      </left>
      <right/>
      <top/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uble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ck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auto="1"/>
      </right>
      <top/>
      <bottom style="hair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4">
    <xf numFmtId="0" fontId="0" fillId="0" borderId="0"/>
    <xf numFmtId="0" fontId="4" fillId="2" borderId="0"/>
    <xf numFmtId="0" fontId="15" fillId="0" borderId="0"/>
    <xf numFmtId="0" fontId="15" fillId="0" borderId="0"/>
    <xf numFmtId="0" fontId="4" fillId="0" borderId="0"/>
    <xf numFmtId="0" fontId="15" fillId="0" borderId="0"/>
    <xf numFmtId="0" fontId="3" fillId="0" borderId="0"/>
    <xf numFmtId="0" fontId="2" fillId="0" borderId="0"/>
    <xf numFmtId="0" fontId="4" fillId="2" borderId="0"/>
    <xf numFmtId="0" fontId="1" fillId="0" borderId="0"/>
    <xf numFmtId="0" fontId="15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9" fontId="15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</cellStyleXfs>
  <cellXfs count="279">
    <xf numFmtId="0" fontId="0" fillId="0" borderId="0" xfId="0"/>
    <xf numFmtId="0" fontId="5" fillId="2" borderId="0" xfId="1" applyFont="1"/>
    <xf numFmtId="0" fontId="13" fillId="2" borderId="0" xfId="1" applyFont="1"/>
    <xf numFmtId="0" fontId="13" fillId="2" borderId="0" xfId="1" applyFont="1" applyAlignment="1">
      <alignment horizontal="center" vertical="center"/>
    </xf>
    <xf numFmtId="0" fontId="14" fillId="2" borderId="0" xfId="1" applyFont="1" applyAlignment="1">
      <alignment vertical="center"/>
    </xf>
    <xf numFmtId="0" fontId="10" fillId="2" borderId="0" xfId="1" applyFont="1"/>
    <xf numFmtId="0" fontId="8" fillId="2" borderId="14" xfId="1" applyFont="1" applyBorder="1"/>
    <xf numFmtId="0" fontId="10" fillId="2" borderId="14" xfId="1" applyFont="1" applyBorder="1"/>
    <xf numFmtId="0" fontId="8" fillId="2" borderId="0" xfId="1" applyFont="1"/>
    <xf numFmtId="0" fontId="4" fillId="2" borderId="0" xfId="1"/>
    <xf numFmtId="0" fontId="4" fillId="2" borderId="0" xfId="1" applyAlignment="1">
      <alignment vertical="center"/>
    </xf>
    <xf numFmtId="0" fontId="5" fillId="0" borderId="15" xfId="0" applyFont="1" applyBorder="1"/>
    <xf numFmtId="0" fontId="5" fillId="0" borderId="0" xfId="0" applyFont="1"/>
    <xf numFmtId="0" fontId="5" fillId="0" borderId="0" xfId="0" applyFont="1" applyAlignment="1">
      <alignment vertical="center"/>
    </xf>
    <xf numFmtId="0" fontId="5" fillId="0" borderId="13" xfId="0" applyFont="1" applyBorder="1" applyAlignment="1">
      <alignment vertical="center"/>
    </xf>
    <xf numFmtId="0" fontId="5" fillId="0" borderId="0" xfId="2" applyFont="1"/>
    <xf numFmtId="0" fontId="11" fillId="0" borderId="0" xfId="0" applyFont="1"/>
    <xf numFmtId="3" fontId="6" fillId="0" borderId="0" xfId="1" applyNumberFormat="1" applyFont="1" applyFill="1" applyAlignment="1">
      <alignment horizontal="center"/>
    </xf>
    <xf numFmtId="0" fontId="6" fillId="0" borderId="0" xfId="1" applyFont="1" applyFill="1" applyAlignment="1">
      <alignment horizontal="center"/>
    </xf>
    <xf numFmtId="1" fontId="6" fillId="0" borderId="0" xfId="1" applyNumberFormat="1" applyFont="1" applyFill="1" applyAlignment="1">
      <alignment horizontal="center"/>
    </xf>
    <xf numFmtId="0" fontId="6" fillId="0" borderId="0" xfId="1" applyFont="1" applyFill="1"/>
    <xf numFmtId="0" fontId="5" fillId="0" borderId="0" xfId="0" applyFont="1" applyAlignment="1">
      <alignment textRotation="90"/>
    </xf>
    <xf numFmtId="0" fontId="6" fillId="0" borderId="13" xfId="1" applyFont="1" applyFill="1" applyBorder="1" applyAlignment="1">
      <alignment horizontal="center"/>
    </xf>
    <xf numFmtId="0" fontId="4" fillId="2" borderId="14" xfId="1" applyBorder="1"/>
    <xf numFmtId="0" fontId="7" fillId="0" borderId="0" xfId="0" applyFont="1"/>
    <xf numFmtId="0" fontId="7" fillId="0" borderId="16" xfId="0" applyFont="1" applyBorder="1"/>
    <xf numFmtId="0" fontId="22" fillId="0" borderId="0" xfId="2" applyFont="1"/>
    <xf numFmtId="0" fontId="5" fillId="0" borderId="10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0" borderId="10" xfId="0" applyFont="1" applyBorder="1" applyAlignment="1">
      <alignment horizontal="center" vertical="center"/>
    </xf>
    <xf numFmtId="0" fontId="30" fillId="0" borderId="8" xfId="0" applyFont="1" applyBorder="1" applyAlignment="1">
      <alignment horizontal="center" vertical="center"/>
    </xf>
    <xf numFmtId="0" fontId="30" fillId="0" borderId="5" xfId="0" applyFont="1" applyBorder="1" applyAlignment="1">
      <alignment horizontal="center" vertical="center"/>
    </xf>
    <xf numFmtId="0" fontId="32" fillId="0" borderId="0" xfId="2" applyFont="1"/>
    <xf numFmtId="0" fontId="5" fillId="0" borderId="15" xfId="3" applyFont="1" applyBorder="1"/>
    <xf numFmtId="0" fontId="15" fillId="0" borderId="15" xfId="3" applyBorder="1"/>
    <xf numFmtId="0" fontId="25" fillId="0" borderId="15" xfId="3" applyFont="1" applyBorder="1" applyAlignment="1">
      <alignment vertical="center"/>
    </xf>
    <xf numFmtId="0" fontId="5" fillId="0" borderId="1" xfId="3" applyFont="1" applyBorder="1"/>
    <xf numFmtId="0" fontId="5" fillId="0" borderId="0" xfId="3" applyFont="1"/>
    <xf numFmtId="0" fontId="12" fillId="0" borderId="0" xfId="3" applyFont="1" applyAlignment="1">
      <alignment vertical="center"/>
    </xf>
    <xf numFmtId="0" fontId="34" fillId="0" borderId="0" xfId="3" applyFont="1"/>
    <xf numFmtId="0" fontId="24" fillId="0" borderId="0" xfId="3" applyFont="1" applyAlignment="1">
      <alignment vertical="top"/>
    </xf>
    <xf numFmtId="0" fontId="25" fillId="0" borderId="0" xfId="3" applyFont="1" applyAlignment="1">
      <alignment vertical="center"/>
    </xf>
    <xf numFmtId="0" fontId="5" fillId="0" borderId="0" xfId="3" quotePrefix="1" applyFont="1" applyAlignment="1">
      <alignment horizontal="right"/>
    </xf>
    <xf numFmtId="0" fontId="12" fillId="0" borderId="0" xfId="3" applyFont="1" applyAlignment="1">
      <alignment horizontal="left"/>
    </xf>
    <xf numFmtId="0" fontId="5" fillId="0" borderId="0" xfId="3" applyFont="1" applyAlignment="1">
      <alignment horizontal="center"/>
    </xf>
    <xf numFmtId="0" fontId="15" fillId="0" borderId="0" xfId="3"/>
    <xf numFmtId="0" fontId="30" fillId="0" borderId="0" xfId="3" applyFont="1"/>
    <xf numFmtId="0" fontId="18" fillId="0" borderId="0" xfId="3" applyFont="1" applyAlignment="1">
      <alignment horizontal="center"/>
    </xf>
    <xf numFmtId="0" fontId="11" fillId="0" borderId="0" xfId="3" applyFont="1" applyAlignment="1">
      <alignment horizontal="center"/>
    </xf>
    <xf numFmtId="0" fontId="29" fillId="0" borderId="0" xfId="2" applyFont="1" applyAlignment="1">
      <alignment horizontal="right"/>
    </xf>
    <xf numFmtId="0" fontId="26" fillId="0" borderId="0" xfId="3" applyFont="1" applyAlignment="1">
      <alignment horizontal="left"/>
    </xf>
    <xf numFmtId="0" fontId="38" fillId="0" borderId="0" xfId="3" applyFont="1" applyAlignment="1">
      <alignment vertical="center"/>
    </xf>
    <xf numFmtId="0" fontId="19" fillId="0" borderId="0" xfId="3" applyFont="1"/>
    <xf numFmtId="0" fontId="4" fillId="2" borderId="15" xfId="1" applyBorder="1"/>
    <xf numFmtId="0" fontId="30" fillId="0" borderId="9" xfId="0" applyFont="1" applyBorder="1" applyAlignment="1">
      <alignment horizontal="center" vertical="center"/>
    </xf>
    <xf numFmtId="0" fontId="36" fillId="0" borderId="26" xfId="2" applyFont="1" applyBorder="1" applyAlignment="1">
      <alignment horizontal="center"/>
    </xf>
    <xf numFmtId="0" fontId="6" fillId="6" borderId="29" xfId="1" applyFont="1" applyFill="1" applyBorder="1" applyAlignment="1">
      <alignment horizontal="center" vertical="center"/>
    </xf>
    <xf numFmtId="0" fontId="14" fillId="3" borderId="29" xfId="1" applyFont="1" applyFill="1" applyBorder="1" applyAlignment="1">
      <alignment horizontal="center" vertical="center"/>
    </xf>
    <xf numFmtId="0" fontId="14" fillId="4" borderId="29" xfId="1" applyFont="1" applyFill="1" applyBorder="1" applyAlignment="1">
      <alignment horizontal="center" vertical="center"/>
    </xf>
    <xf numFmtId="0" fontId="14" fillId="7" borderId="28" xfId="1" applyFont="1" applyFill="1" applyBorder="1" applyAlignment="1">
      <alignment horizontal="center" vertical="center"/>
    </xf>
    <xf numFmtId="0" fontId="14" fillId="0" borderId="29" xfId="1" applyFont="1" applyFill="1" applyBorder="1" applyAlignment="1">
      <alignment horizontal="center" vertical="center"/>
    </xf>
    <xf numFmtId="0" fontId="6" fillId="6" borderId="35" xfId="1" applyFont="1" applyFill="1" applyBorder="1" applyAlignment="1">
      <alignment horizontal="center" vertical="center"/>
    </xf>
    <xf numFmtId="0" fontId="14" fillId="7" borderId="34" xfId="1" applyFont="1" applyFill="1" applyBorder="1" applyAlignment="1">
      <alignment horizontal="center" vertical="center"/>
    </xf>
    <xf numFmtId="0" fontId="14" fillId="3" borderId="35" xfId="1" applyFont="1" applyFill="1" applyBorder="1" applyAlignment="1">
      <alignment horizontal="center" vertical="center"/>
    </xf>
    <xf numFmtId="0" fontId="14" fillId="4" borderId="35" xfId="1" applyFont="1" applyFill="1" applyBorder="1" applyAlignment="1">
      <alignment horizontal="center" vertical="center"/>
    </xf>
    <xf numFmtId="0" fontId="14" fillId="0" borderId="35" xfId="1" applyFont="1" applyFill="1" applyBorder="1" applyAlignment="1">
      <alignment horizontal="center" vertical="center"/>
    </xf>
    <xf numFmtId="0" fontId="7" fillId="0" borderId="0" xfId="0" applyFont="1" applyAlignment="1">
      <alignment horizontal="centerContinuous"/>
    </xf>
    <xf numFmtId="0" fontId="7" fillId="0" borderId="13" xfId="0" applyFont="1" applyBorder="1"/>
    <xf numFmtId="0" fontId="14" fillId="7" borderId="37" xfId="1" applyFont="1" applyFill="1" applyBorder="1" applyAlignment="1">
      <alignment horizontal="center" vertical="center"/>
    </xf>
    <xf numFmtId="0" fontId="14" fillId="7" borderId="40" xfId="1" applyFont="1" applyFill="1" applyBorder="1" applyAlignment="1">
      <alignment horizontal="center" vertical="center"/>
    </xf>
    <xf numFmtId="0" fontId="14" fillId="3" borderId="41" xfId="1" applyFont="1" applyFill="1" applyBorder="1" applyAlignment="1">
      <alignment horizontal="center" vertical="center"/>
    </xf>
    <xf numFmtId="0" fontId="14" fillId="4" borderId="43" xfId="1" applyFont="1" applyFill="1" applyBorder="1" applyAlignment="1">
      <alignment horizontal="center" vertical="center"/>
    </xf>
    <xf numFmtId="0" fontId="14" fillId="4" borderId="44" xfId="1" applyFont="1" applyFill="1" applyBorder="1" applyAlignment="1">
      <alignment horizontal="center" vertical="center"/>
    </xf>
    <xf numFmtId="0" fontId="14" fillId="7" borderId="41" xfId="1" applyFont="1" applyFill="1" applyBorder="1" applyAlignment="1">
      <alignment horizontal="center" vertical="center"/>
    </xf>
    <xf numFmtId="0" fontId="14" fillId="0" borderId="42" xfId="1" applyFont="1" applyFill="1" applyBorder="1" applyAlignment="1">
      <alignment horizontal="center" vertical="center"/>
    </xf>
    <xf numFmtId="0" fontId="40" fillId="3" borderId="41" xfId="1" applyFont="1" applyFill="1" applyBorder="1" applyAlignment="1">
      <alignment horizontal="center" vertical="center"/>
    </xf>
    <xf numFmtId="0" fontId="43" fillId="6" borderId="29" xfId="1" applyFont="1" applyFill="1" applyBorder="1" applyAlignment="1">
      <alignment horizontal="center" vertical="center"/>
    </xf>
    <xf numFmtId="0" fontId="40" fillId="2" borderId="29" xfId="1" applyFont="1" applyBorder="1" applyAlignment="1">
      <alignment horizontal="center" vertical="center"/>
    </xf>
    <xf numFmtId="0" fontId="40" fillId="7" borderId="37" xfId="1" quotePrefix="1" applyFont="1" applyFill="1" applyBorder="1" applyAlignment="1">
      <alignment horizontal="center" vertical="center"/>
    </xf>
    <xf numFmtId="0" fontId="40" fillId="3" borderId="29" xfId="1" applyFont="1" applyFill="1" applyBorder="1" applyAlignment="1">
      <alignment horizontal="center" vertical="center"/>
    </xf>
    <xf numFmtId="0" fontId="40" fillId="4" borderId="29" xfId="1" applyFont="1" applyFill="1" applyBorder="1" applyAlignment="1">
      <alignment horizontal="center" vertical="center"/>
    </xf>
    <xf numFmtId="0" fontId="40" fillId="4" borderId="43" xfId="1" applyFont="1" applyFill="1" applyBorder="1" applyAlignment="1">
      <alignment horizontal="center" vertical="center"/>
    </xf>
    <xf numFmtId="0" fontId="40" fillId="7" borderId="41" xfId="1" applyFont="1" applyFill="1" applyBorder="1" applyAlignment="1">
      <alignment horizontal="center" vertical="center"/>
    </xf>
    <xf numFmtId="0" fontId="40" fillId="0" borderId="29" xfId="1" applyFont="1" applyFill="1" applyBorder="1" applyAlignment="1">
      <alignment horizontal="center" vertical="center"/>
    </xf>
    <xf numFmtId="0" fontId="40" fillId="0" borderId="42" xfId="1" applyFont="1" applyFill="1" applyBorder="1" applyAlignment="1">
      <alignment horizontal="center" vertical="center"/>
    </xf>
    <xf numFmtId="0" fontId="40" fillId="7" borderId="37" xfId="1" applyFont="1" applyFill="1" applyBorder="1" applyAlignment="1">
      <alignment horizontal="center" vertical="center"/>
    </xf>
    <xf numFmtId="0" fontId="40" fillId="7" borderId="41" xfId="1" quotePrefix="1" applyFont="1" applyFill="1" applyBorder="1" applyAlignment="1">
      <alignment horizontal="center" vertical="center"/>
    </xf>
    <xf numFmtId="1" fontId="42" fillId="4" borderId="29" xfId="1" applyNumberFormat="1" applyFont="1" applyFill="1" applyBorder="1" applyAlignment="1">
      <alignment horizontal="center" vertical="center"/>
    </xf>
    <xf numFmtId="0" fontId="40" fillId="2" borderId="30" xfId="1" applyFont="1" applyBorder="1" applyAlignment="1">
      <alignment horizontal="center" vertical="center"/>
    </xf>
    <xf numFmtId="0" fontId="40" fillId="4" borderId="42" xfId="1" applyFont="1" applyFill="1" applyBorder="1" applyAlignment="1">
      <alignment horizontal="center" vertical="center"/>
    </xf>
    <xf numFmtId="0" fontId="40" fillId="0" borderId="43" xfId="1" applyFont="1" applyFill="1" applyBorder="1" applyAlignment="1">
      <alignment horizontal="center" vertical="center"/>
    </xf>
    <xf numFmtId="0" fontId="40" fillId="3" borderId="47" xfId="1" applyFont="1" applyFill="1" applyBorder="1" applyAlignment="1">
      <alignment horizontal="center" vertical="center"/>
    </xf>
    <xf numFmtId="0" fontId="43" fillId="6" borderId="35" xfId="1" applyFont="1" applyFill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40" fillId="3" borderId="49" xfId="1" applyFont="1" applyFill="1" applyBorder="1" applyAlignment="1">
      <alignment horizontal="center" vertical="center"/>
    </xf>
    <xf numFmtId="0" fontId="43" fillId="6" borderId="50" xfId="1" applyFont="1" applyFill="1" applyBorder="1" applyAlignment="1">
      <alignment horizontal="center" vertical="center"/>
    </xf>
    <xf numFmtId="0" fontId="40" fillId="3" borderId="45" xfId="1" applyFont="1" applyFill="1" applyBorder="1" applyAlignment="1">
      <alignment horizontal="center" vertical="center"/>
    </xf>
    <xf numFmtId="0" fontId="43" fillId="6" borderId="46" xfId="1" applyFont="1" applyFill="1" applyBorder="1" applyAlignment="1">
      <alignment horizontal="center" vertical="center"/>
    </xf>
    <xf numFmtId="0" fontId="9" fillId="0" borderId="6" xfId="1" applyFont="1" applyFill="1" applyBorder="1" applyAlignment="1">
      <alignment horizontal="center" vertical="center"/>
    </xf>
    <xf numFmtId="0" fontId="4" fillId="0" borderId="6" xfId="1" applyFill="1" applyBorder="1" applyAlignment="1">
      <alignment horizontal="center" vertical="center"/>
    </xf>
    <xf numFmtId="0" fontId="14" fillId="7" borderId="47" xfId="1" applyFont="1" applyFill="1" applyBorder="1" applyAlignment="1">
      <alignment horizontal="center" vertical="center"/>
    </xf>
    <xf numFmtId="0" fontId="14" fillId="0" borderId="48" xfId="1" applyFont="1" applyFill="1" applyBorder="1" applyAlignment="1">
      <alignment horizontal="center" vertical="center"/>
    </xf>
    <xf numFmtId="0" fontId="14" fillId="3" borderId="47" xfId="1" applyFont="1" applyFill="1" applyBorder="1" applyAlignment="1">
      <alignment horizontal="center" vertical="center"/>
    </xf>
    <xf numFmtId="3" fontId="20" fillId="3" borderId="7" xfId="0" applyNumberFormat="1" applyFont="1" applyFill="1" applyBorder="1" applyAlignment="1">
      <alignment horizontal="center" vertical="top" textRotation="90" readingOrder="1"/>
    </xf>
    <xf numFmtId="3" fontId="20" fillId="6" borderId="7" xfId="0" applyNumberFormat="1" applyFont="1" applyFill="1" applyBorder="1" applyAlignment="1">
      <alignment horizontal="center" vertical="top" textRotation="90" readingOrder="1"/>
    </xf>
    <xf numFmtId="3" fontId="20" fillId="5" borderId="7" xfId="0" applyNumberFormat="1" applyFont="1" applyFill="1" applyBorder="1" applyAlignment="1">
      <alignment horizontal="center" vertical="top" textRotation="90" readingOrder="1"/>
    </xf>
    <xf numFmtId="3" fontId="20" fillId="7" borderId="4" xfId="0" applyNumberFormat="1" applyFont="1" applyFill="1" applyBorder="1" applyAlignment="1">
      <alignment horizontal="center" vertical="top" textRotation="90" readingOrder="1"/>
    </xf>
    <xf numFmtId="3" fontId="20" fillId="5" borderId="9" xfId="0" applyNumberFormat="1" applyFont="1" applyFill="1" applyBorder="1" applyAlignment="1">
      <alignment horizontal="center" vertical="top" textRotation="90" readingOrder="1"/>
    </xf>
    <xf numFmtId="3" fontId="20" fillId="7" borderId="11" xfId="0" applyNumberFormat="1" applyFont="1" applyFill="1" applyBorder="1" applyAlignment="1">
      <alignment horizontal="center" vertical="top" textRotation="90" readingOrder="1"/>
    </xf>
    <xf numFmtId="3" fontId="20" fillId="7" borderId="6" xfId="0" applyNumberFormat="1" applyFont="1" applyFill="1" applyBorder="1" applyAlignment="1">
      <alignment horizontal="center" vertical="top" textRotation="90" readingOrder="1"/>
    </xf>
    <xf numFmtId="3" fontId="20" fillId="5" borderId="5" xfId="0" applyNumberFormat="1" applyFont="1" applyFill="1" applyBorder="1" applyAlignment="1">
      <alignment horizontal="center" vertical="top" textRotation="90" readingOrder="1"/>
    </xf>
    <xf numFmtId="0" fontId="7" fillId="0" borderId="9" xfId="0" applyFont="1" applyBorder="1"/>
    <xf numFmtId="0" fontId="7" fillId="0" borderId="8" xfId="0" applyFont="1" applyBorder="1" applyAlignment="1">
      <alignment horizontal="centerContinuous"/>
    </xf>
    <xf numFmtId="0" fontId="7" fillId="0" borderId="53" xfId="0" applyFont="1" applyBorder="1"/>
    <xf numFmtId="0" fontId="7" fillId="0" borderId="39" xfId="0" applyFont="1" applyBorder="1"/>
    <xf numFmtId="0" fontId="40" fillId="3" borderId="54" xfId="1" applyFont="1" applyFill="1" applyBorder="1" applyAlignment="1">
      <alignment horizontal="center" vertical="center"/>
    </xf>
    <xf numFmtId="0" fontId="40" fillId="3" borderId="20" xfId="1" applyFont="1" applyFill="1" applyBorder="1" applyAlignment="1">
      <alignment horizontal="center" vertical="center"/>
    </xf>
    <xf numFmtId="0" fontId="40" fillId="3" borderId="55" xfId="1" applyFont="1" applyFill="1" applyBorder="1" applyAlignment="1">
      <alignment horizontal="center" vertical="center"/>
    </xf>
    <xf numFmtId="0" fontId="40" fillId="3" borderId="57" xfId="1" applyFont="1" applyFill="1" applyBorder="1" applyAlignment="1">
      <alignment horizontal="center" vertical="center"/>
    </xf>
    <xf numFmtId="0" fontId="14" fillId="3" borderId="49" xfId="1" applyFont="1" applyFill="1" applyBorder="1" applyAlignment="1">
      <alignment horizontal="center" vertical="center"/>
    </xf>
    <xf numFmtId="0" fontId="6" fillId="6" borderId="50" xfId="1" applyFont="1" applyFill="1" applyBorder="1" applyAlignment="1">
      <alignment horizontal="center" vertical="center"/>
    </xf>
    <xf numFmtId="0" fontId="14" fillId="3" borderId="45" xfId="1" applyFont="1" applyFill="1" applyBorder="1" applyAlignment="1">
      <alignment horizontal="center" vertical="center"/>
    </xf>
    <xf numFmtId="0" fontId="6" fillId="6" borderId="46" xfId="1" applyFont="1" applyFill="1" applyBorder="1" applyAlignment="1">
      <alignment horizontal="center" vertical="center"/>
    </xf>
    <xf numFmtId="0" fontId="9" fillId="4" borderId="58" xfId="1" applyFont="1" applyFill="1" applyBorder="1" applyAlignment="1">
      <alignment horizontal="center" vertical="center"/>
    </xf>
    <xf numFmtId="0" fontId="9" fillId="0" borderId="58" xfId="1" applyFont="1" applyFill="1" applyBorder="1" applyAlignment="1">
      <alignment horizontal="center" vertical="center"/>
    </xf>
    <xf numFmtId="0" fontId="9" fillId="4" borderId="65" xfId="1" applyFont="1" applyFill="1" applyBorder="1" applyAlignment="1">
      <alignment horizontal="center" vertical="center"/>
    </xf>
    <xf numFmtId="0" fontId="9" fillId="4" borderId="66" xfId="1" applyFont="1" applyFill="1" applyBorder="1" applyAlignment="1">
      <alignment horizontal="center" vertical="center"/>
    </xf>
    <xf numFmtId="0" fontId="9" fillId="0" borderId="66" xfId="1" applyFont="1" applyFill="1" applyBorder="1" applyAlignment="1">
      <alignment horizontal="center" vertical="center"/>
    </xf>
    <xf numFmtId="0" fontId="9" fillId="0" borderId="67" xfId="1" applyFont="1" applyFill="1" applyBorder="1" applyAlignment="1">
      <alignment horizontal="center" vertical="center"/>
    </xf>
    <xf numFmtId="0" fontId="21" fillId="0" borderId="18" xfId="0" applyFont="1" applyBorder="1" applyAlignment="1">
      <alignment horizontal="left" vertical="center" indent="1"/>
    </xf>
    <xf numFmtId="0" fontId="12" fillId="0" borderId="18" xfId="0" applyFont="1" applyBorder="1" applyAlignment="1">
      <alignment vertical="center"/>
    </xf>
    <xf numFmtId="0" fontId="11" fillId="0" borderId="18" xfId="0" applyFont="1" applyBorder="1" applyAlignment="1">
      <alignment horizontal="center"/>
    </xf>
    <xf numFmtId="0" fontId="11" fillId="0" borderId="18" xfId="0" applyFont="1" applyBorder="1"/>
    <xf numFmtId="0" fontId="11" fillId="0" borderId="19" xfId="0" applyFont="1" applyBorder="1"/>
    <xf numFmtId="0" fontId="12" fillId="0" borderId="0" xfId="0" applyFont="1" applyAlignment="1">
      <alignment vertical="center"/>
    </xf>
    <xf numFmtId="0" fontId="11" fillId="0" borderId="0" xfId="0" applyFont="1" applyAlignment="1">
      <alignment horizontal="center"/>
    </xf>
    <xf numFmtId="0" fontId="40" fillId="3" borderId="68" xfId="1" applyFont="1" applyFill="1" applyBorder="1" applyAlignment="1">
      <alignment horizontal="center" vertical="center"/>
    </xf>
    <xf numFmtId="0" fontId="43" fillId="6" borderId="58" xfId="1" applyFont="1" applyFill="1" applyBorder="1" applyAlignment="1">
      <alignment horizontal="center" vertical="center"/>
    </xf>
    <xf numFmtId="0" fontId="40" fillId="7" borderId="69" xfId="1" applyFont="1" applyFill="1" applyBorder="1" applyAlignment="1">
      <alignment horizontal="center" vertical="center"/>
    </xf>
    <xf numFmtId="0" fontId="40" fillId="3" borderId="58" xfId="1" applyFont="1" applyFill="1" applyBorder="1" applyAlignment="1">
      <alignment horizontal="center" vertical="center"/>
    </xf>
    <xf numFmtId="0" fontId="40" fillId="4" borderId="58" xfId="1" applyFont="1" applyFill="1" applyBorder="1" applyAlignment="1">
      <alignment horizontal="center" vertical="center"/>
    </xf>
    <xf numFmtId="0" fontId="40" fillId="4" borderId="70" xfId="1" applyFont="1" applyFill="1" applyBorder="1" applyAlignment="1">
      <alignment horizontal="center" vertical="center"/>
    </xf>
    <xf numFmtId="0" fontId="40" fillId="7" borderId="68" xfId="1" applyFont="1" applyFill="1" applyBorder="1" applyAlignment="1">
      <alignment horizontal="center" vertical="center"/>
    </xf>
    <xf numFmtId="0" fontId="40" fillId="0" borderId="58" xfId="1" applyFont="1" applyFill="1" applyBorder="1" applyAlignment="1">
      <alignment horizontal="center" vertical="center"/>
    </xf>
    <xf numFmtId="0" fontId="40" fillId="0" borderId="71" xfId="1" applyFont="1" applyFill="1" applyBorder="1" applyAlignment="1">
      <alignment horizontal="center" vertical="center"/>
    </xf>
    <xf numFmtId="0" fontId="21" fillId="0" borderId="0" xfId="0" applyFont="1" applyAlignment="1">
      <alignment horizontal="left" vertical="center" indent="1"/>
    </xf>
    <xf numFmtId="0" fontId="11" fillId="0" borderId="13" xfId="0" applyFont="1" applyBorder="1"/>
    <xf numFmtId="0" fontId="40" fillId="3" borderId="11" xfId="1" applyFont="1" applyFill="1" applyBorder="1" applyAlignment="1">
      <alignment horizontal="center" vertical="center"/>
    </xf>
    <xf numFmtId="0" fontId="43" fillId="6" borderId="65" xfId="1" applyFont="1" applyFill="1" applyBorder="1" applyAlignment="1">
      <alignment horizontal="center" vertical="center"/>
    </xf>
    <xf numFmtId="0" fontId="40" fillId="4" borderId="71" xfId="1" applyFont="1" applyFill="1" applyBorder="1" applyAlignment="1">
      <alignment horizontal="center" vertical="center"/>
    </xf>
    <xf numFmtId="0" fontId="40" fillId="0" borderId="70" xfId="1" applyFont="1" applyFill="1" applyBorder="1" applyAlignment="1">
      <alignment horizontal="center" vertical="center"/>
    </xf>
    <xf numFmtId="0" fontId="21" fillId="0" borderId="0" xfId="0" applyFont="1" applyAlignment="1">
      <alignment vertical="center"/>
    </xf>
    <xf numFmtId="0" fontId="14" fillId="3" borderId="68" xfId="1" applyFont="1" applyFill="1" applyBorder="1" applyAlignment="1">
      <alignment horizontal="center" vertical="center"/>
    </xf>
    <xf numFmtId="0" fontId="6" fillId="6" borderId="58" xfId="1" applyFont="1" applyFill="1" applyBorder="1" applyAlignment="1">
      <alignment horizontal="center" vertical="center"/>
    </xf>
    <xf numFmtId="0" fontId="14" fillId="7" borderId="73" xfId="1" applyFont="1" applyFill="1" applyBorder="1" applyAlignment="1">
      <alignment horizontal="center" vertical="center"/>
    </xf>
    <xf numFmtId="0" fontId="14" fillId="3" borderId="58" xfId="1" applyFont="1" applyFill="1" applyBorder="1" applyAlignment="1">
      <alignment horizontal="center" vertical="center"/>
    </xf>
    <xf numFmtId="0" fontId="14" fillId="4" borderId="58" xfId="1" applyFont="1" applyFill="1" applyBorder="1" applyAlignment="1">
      <alignment horizontal="center" vertical="center"/>
    </xf>
    <xf numFmtId="0" fontId="14" fillId="4" borderId="70" xfId="1" applyFont="1" applyFill="1" applyBorder="1" applyAlignment="1">
      <alignment horizontal="center" vertical="center"/>
    </xf>
    <xf numFmtId="0" fontId="14" fillId="7" borderId="68" xfId="1" applyFont="1" applyFill="1" applyBorder="1" applyAlignment="1">
      <alignment horizontal="center" vertical="center"/>
    </xf>
    <xf numFmtId="0" fontId="14" fillId="0" borderId="58" xfId="1" applyFont="1" applyFill="1" applyBorder="1" applyAlignment="1">
      <alignment horizontal="center" vertical="center"/>
    </xf>
    <xf numFmtId="0" fontId="14" fillId="0" borderId="71" xfId="1" applyFont="1" applyFill="1" applyBorder="1" applyAlignment="1">
      <alignment horizontal="center" vertical="center"/>
    </xf>
    <xf numFmtId="0" fontId="14" fillId="7" borderId="69" xfId="1" applyFont="1" applyFill="1" applyBorder="1" applyAlignment="1">
      <alignment horizontal="center" vertical="center"/>
    </xf>
    <xf numFmtId="0" fontId="48" fillId="2" borderId="18" xfId="1" applyFont="1" applyBorder="1"/>
    <xf numFmtId="0" fontId="45" fillId="0" borderId="18" xfId="1" applyFont="1" applyFill="1" applyBorder="1" applyAlignment="1">
      <alignment vertical="center"/>
    </xf>
    <xf numFmtId="0" fontId="49" fillId="0" borderId="51" xfId="1" applyFont="1" applyFill="1" applyBorder="1" applyAlignment="1">
      <alignment horizontal="center" vertical="center"/>
    </xf>
    <xf numFmtId="0" fontId="48" fillId="0" borderId="6" xfId="1" applyFont="1" applyFill="1" applyBorder="1" applyAlignment="1">
      <alignment vertical="center"/>
    </xf>
    <xf numFmtId="0" fontId="48" fillId="0" borderId="6" xfId="1" applyFont="1" applyFill="1" applyBorder="1" applyAlignment="1">
      <alignment horizontal="center" vertical="center"/>
    </xf>
    <xf numFmtId="0" fontId="5" fillId="0" borderId="17" xfId="3" applyFont="1" applyBorder="1"/>
    <xf numFmtId="0" fontId="17" fillId="0" borderId="1" xfId="3" applyFont="1" applyBorder="1"/>
    <xf numFmtId="0" fontId="39" fillId="0" borderId="1" xfId="3" applyFont="1" applyBorder="1" applyAlignment="1">
      <alignment horizontal="left" vertical="center"/>
    </xf>
    <xf numFmtId="0" fontId="41" fillId="0" borderId="1" xfId="1" applyFont="1" applyFill="1" applyBorder="1" applyAlignment="1">
      <alignment horizontal="left" vertical="center" indent="3" shrinkToFit="1"/>
    </xf>
    <xf numFmtId="0" fontId="41" fillId="0" borderId="33" xfId="1" applyFont="1" applyFill="1" applyBorder="1" applyAlignment="1">
      <alignment horizontal="left" vertical="center" indent="3" shrinkToFit="1"/>
    </xf>
    <xf numFmtId="0" fontId="41" fillId="0" borderId="1" xfId="1" applyFont="1" applyFill="1" applyBorder="1" applyAlignment="1">
      <alignment horizontal="left" vertical="center" indent="3"/>
    </xf>
    <xf numFmtId="0" fontId="7" fillId="0" borderId="8" xfId="0" applyFont="1" applyBorder="1"/>
    <xf numFmtId="0" fontId="4" fillId="2" borderId="14" xfId="1" applyBorder="1" applyAlignment="1">
      <alignment vertical="center"/>
    </xf>
    <xf numFmtId="0" fontId="9" fillId="0" borderId="72" xfId="1" applyFont="1" applyFill="1" applyBorder="1" applyAlignment="1">
      <alignment horizontal="center" vertical="center"/>
    </xf>
    <xf numFmtId="0" fontId="40" fillId="0" borderId="31" xfId="1" applyFont="1" applyFill="1" applyBorder="1" applyAlignment="1">
      <alignment horizontal="center" vertical="center"/>
    </xf>
    <xf numFmtId="0" fontId="40" fillId="0" borderId="72" xfId="1" applyFont="1" applyFill="1" applyBorder="1" applyAlignment="1">
      <alignment horizontal="center" vertical="center"/>
    </xf>
    <xf numFmtId="0" fontId="14" fillId="2" borderId="1" xfId="1" applyFont="1" applyBorder="1" applyAlignment="1">
      <alignment vertical="center"/>
    </xf>
    <xf numFmtId="0" fontId="11" fillId="0" borderId="1" xfId="0" applyFont="1" applyBorder="1"/>
    <xf numFmtId="0" fontId="14" fillId="0" borderId="31" xfId="1" applyFont="1" applyFill="1" applyBorder="1" applyAlignment="1">
      <alignment horizontal="center" vertical="center"/>
    </xf>
    <xf numFmtId="0" fontId="14" fillId="0" borderId="36" xfId="1" applyFont="1" applyFill="1" applyBorder="1" applyAlignment="1">
      <alignment horizontal="center" vertical="center"/>
    </xf>
    <xf numFmtId="0" fontId="14" fillId="0" borderId="72" xfId="1" applyFont="1" applyFill="1" applyBorder="1" applyAlignment="1">
      <alignment horizontal="center" vertical="center"/>
    </xf>
    <xf numFmtId="0" fontId="6" fillId="0" borderId="1" xfId="1" applyFont="1" applyFill="1" applyBorder="1"/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textRotation="90"/>
    </xf>
    <xf numFmtId="0" fontId="7" fillId="0" borderId="1" xfId="0" applyFont="1" applyBorder="1"/>
    <xf numFmtId="0" fontId="10" fillId="0" borderId="0" xfId="1" applyFont="1" applyFill="1"/>
    <xf numFmtId="0" fontId="4" fillId="0" borderId="0" xfId="1" applyFill="1"/>
    <xf numFmtId="0" fontId="4" fillId="0" borderId="0" xfId="1" applyFill="1" applyAlignment="1">
      <alignment vertical="center"/>
    </xf>
    <xf numFmtId="9" fontId="10" fillId="0" borderId="0" xfId="1" applyNumberFormat="1" applyFont="1" applyFill="1"/>
    <xf numFmtId="0" fontId="45" fillId="0" borderId="19" xfId="1" applyFont="1" applyFill="1" applyBorder="1" applyAlignment="1">
      <alignment vertical="center"/>
    </xf>
    <xf numFmtId="0" fontId="48" fillId="0" borderId="75" xfId="1" applyFont="1" applyFill="1" applyBorder="1" applyAlignment="1">
      <alignment vertical="center"/>
    </xf>
    <xf numFmtId="0" fontId="40" fillId="2" borderId="58" xfId="1" applyFont="1" applyBorder="1" applyAlignment="1">
      <alignment horizontal="center" vertical="center"/>
    </xf>
    <xf numFmtId="0" fontId="40" fillId="2" borderId="76" xfId="1" applyFont="1" applyBorder="1" applyAlignment="1">
      <alignment horizontal="center" vertical="center"/>
    </xf>
    <xf numFmtId="0" fontId="4" fillId="2" borderId="77" xfId="1" applyBorder="1" applyAlignment="1">
      <alignment vertical="center"/>
    </xf>
    <xf numFmtId="0" fontId="4" fillId="2" borderId="15" xfId="1" applyBorder="1" applyAlignment="1">
      <alignment vertical="center"/>
    </xf>
    <xf numFmtId="0" fontId="40" fillId="2" borderId="79" xfId="1" applyFont="1" applyBorder="1" applyAlignment="1">
      <alignment horizontal="center" vertical="center"/>
    </xf>
    <xf numFmtId="0" fontId="21" fillId="8" borderId="78" xfId="3" applyFont="1" applyFill="1" applyBorder="1" applyAlignment="1">
      <alignment horizontal="left" vertical="center" indent="1"/>
    </xf>
    <xf numFmtId="0" fontId="27" fillId="0" borderId="15" xfId="3" applyFont="1" applyBorder="1" applyAlignment="1">
      <alignment horizontal="right" indent="1"/>
    </xf>
    <xf numFmtId="0" fontId="5" fillId="0" borderId="15" xfId="0" applyFont="1" applyBorder="1" applyAlignment="1">
      <alignment vertical="center"/>
    </xf>
    <xf numFmtId="0" fontId="5" fillId="2" borderId="15" xfId="1" applyFont="1" applyBorder="1"/>
    <xf numFmtId="0" fontId="33" fillId="0" borderId="15" xfId="2" applyFont="1" applyBorder="1" applyAlignment="1">
      <alignment horizontal="right" vertical="center"/>
    </xf>
    <xf numFmtId="0" fontId="33" fillId="0" borderId="80" xfId="2" applyFont="1" applyBorder="1" applyAlignment="1">
      <alignment horizontal="right" vertical="center"/>
    </xf>
    <xf numFmtId="0" fontId="16" fillId="0" borderId="0" xfId="3" applyFont="1" applyAlignment="1">
      <alignment horizontal="center"/>
    </xf>
    <xf numFmtId="0" fontId="28" fillId="0" borderId="13" xfId="3" applyFont="1" applyBorder="1" applyAlignment="1">
      <alignment horizontal="left" vertical="center"/>
    </xf>
    <xf numFmtId="0" fontId="7" fillId="0" borderId="0" xfId="3" applyFont="1" applyAlignment="1">
      <alignment horizontal="center"/>
    </xf>
    <xf numFmtId="0" fontId="7" fillId="0" borderId="0" xfId="3" applyFont="1" applyAlignment="1">
      <alignment horizontal="centerContinuous"/>
    </xf>
    <xf numFmtId="0" fontId="28" fillId="0" borderId="0" xfId="3" applyFont="1" applyAlignment="1">
      <alignment horizontal="right" vertical="center"/>
    </xf>
    <xf numFmtId="0" fontId="28" fillId="0" borderId="13" xfId="3" applyFont="1" applyBorder="1" applyAlignment="1">
      <alignment horizontal="right" vertical="center"/>
    </xf>
    <xf numFmtId="0" fontId="29" fillId="0" borderId="0" xfId="3" applyFont="1" applyAlignment="1">
      <alignment horizontal="left" vertical="center"/>
    </xf>
    <xf numFmtId="0" fontId="29" fillId="0" borderId="0" xfId="3" applyFont="1" applyAlignment="1">
      <alignment horizontal="left" vertical="center" indent="1"/>
    </xf>
    <xf numFmtId="0" fontId="4" fillId="2" borderId="13" xfId="1" applyBorder="1" applyAlignment="1">
      <alignment vertical="center"/>
    </xf>
    <xf numFmtId="0" fontId="37" fillId="0" borderId="0" xfId="0" applyFont="1" applyAlignment="1">
      <alignment vertical="center"/>
    </xf>
    <xf numFmtId="0" fontId="40" fillId="0" borderId="0" xfId="3" applyFont="1"/>
    <xf numFmtId="0" fontId="40" fillId="0" borderId="0" xfId="3" applyFont="1" applyAlignment="1">
      <alignment vertical="top"/>
    </xf>
    <xf numFmtId="0" fontId="14" fillId="0" borderId="0" xfId="3" applyFont="1" applyAlignment="1">
      <alignment wrapText="1"/>
    </xf>
    <xf numFmtId="0" fontId="14" fillId="0" borderId="13" xfId="3" applyFont="1" applyBorder="1" applyAlignment="1">
      <alignment wrapText="1"/>
    </xf>
    <xf numFmtId="0" fontId="21" fillId="8" borderId="83" xfId="3" applyFont="1" applyFill="1" applyBorder="1" applyAlignment="1">
      <alignment horizontal="left" vertical="center" indent="1"/>
    </xf>
    <xf numFmtId="0" fontId="6" fillId="0" borderId="1" xfId="1" applyFont="1" applyFill="1" applyBorder="1" applyAlignment="1">
      <alignment horizontal="left"/>
    </xf>
    <xf numFmtId="0" fontId="8" fillId="0" borderId="84" xfId="1" applyFont="1" applyFill="1" applyBorder="1"/>
    <xf numFmtId="0" fontId="41" fillId="0" borderId="27" xfId="1" applyFont="1" applyFill="1" applyBorder="1" applyAlignment="1">
      <alignment horizontal="left" vertical="center" indent="1"/>
    </xf>
    <xf numFmtId="0" fontId="44" fillId="0" borderId="32" xfId="1" applyFont="1" applyFill="1" applyBorder="1" applyAlignment="1">
      <alignment horizontal="left" vertical="center" indent="1"/>
    </xf>
    <xf numFmtId="0" fontId="41" fillId="0" borderId="33" xfId="1" applyFont="1" applyFill="1" applyBorder="1" applyAlignment="1">
      <alignment horizontal="left" vertical="center" indent="3"/>
    </xf>
    <xf numFmtId="0" fontId="41" fillId="0" borderId="32" xfId="1" applyFont="1" applyFill="1" applyBorder="1" applyAlignment="1">
      <alignment horizontal="left" vertical="center" indent="1"/>
    </xf>
    <xf numFmtId="0" fontId="41" fillId="0" borderId="38" xfId="1" applyFont="1" applyFill="1" applyBorder="1" applyAlignment="1">
      <alignment horizontal="left" vertical="center" indent="1"/>
    </xf>
    <xf numFmtId="0" fontId="41" fillId="0" borderId="33" xfId="1" applyFont="1" applyFill="1" applyBorder="1" applyAlignment="1">
      <alignment horizontal="left" vertical="center" indent="1"/>
    </xf>
    <xf numFmtId="0" fontId="41" fillId="0" borderId="21" xfId="1" applyFont="1" applyFill="1" applyBorder="1" applyAlignment="1">
      <alignment horizontal="left" vertical="center" indent="3"/>
    </xf>
    <xf numFmtId="0" fontId="23" fillId="0" borderId="1" xfId="0" applyFont="1" applyBorder="1" applyAlignment="1">
      <alignment horizontal="left" indent="1"/>
    </xf>
    <xf numFmtId="0" fontId="30" fillId="0" borderId="85" xfId="0" applyFont="1" applyBorder="1" applyAlignment="1">
      <alignment horizontal="center" vertical="center"/>
    </xf>
    <xf numFmtId="3" fontId="20" fillId="5" borderId="85" xfId="0" applyNumberFormat="1" applyFont="1" applyFill="1" applyBorder="1" applyAlignment="1">
      <alignment horizontal="center" vertical="top" textRotation="90" readingOrder="1"/>
    </xf>
    <xf numFmtId="0" fontId="45" fillId="7" borderId="60" xfId="1" applyFont="1" applyFill="1" applyBorder="1" applyAlignment="1">
      <alignment horizontal="center" vertical="center" textRotation="90"/>
    </xf>
    <xf numFmtId="0" fontId="45" fillId="7" borderId="56" xfId="1" applyFont="1" applyFill="1" applyBorder="1" applyAlignment="1">
      <alignment horizontal="center" vertical="center" textRotation="90"/>
    </xf>
    <xf numFmtId="0" fontId="45" fillId="3" borderId="63" xfId="1" applyFont="1" applyFill="1" applyBorder="1" applyAlignment="1">
      <alignment horizontal="center" vertical="center" textRotation="90"/>
    </xf>
    <xf numFmtId="0" fontId="45" fillId="3" borderId="46" xfId="1" applyFont="1" applyFill="1" applyBorder="1" applyAlignment="1">
      <alignment horizontal="center" vertical="center" textRotation="90"/>
    </xf>
    <xf numFmtId="0" fontId="50" fillId="0" borderId="59" xfId="1" applyFont="1" applyFill="1" applyBorder="1" applyAlignment="1">
      <alignment horizontal="center" vertical="center"/>
    </xf>
    <xf numFmtId="0" fontId="50" fillId="0" borderId="18" xfId="1" applyFont="1" applyFill="1" applyBorder="1" applyAlignment="1">
      <alignment horizontal="center" vertical="center"/>
    </xf>
    <xf numFmtId="0" fontId="50" fillId="0" borderId="19" xfId="1" applyFont="1" applyFill="1" applyBorder="1" applyAlignment="1">
      <alignment horizontal="center" vertical="center"/>
    </xf>
    <xf numFmtId="0" fontId="51" fillId="0" borderId="61" xfId="1" applyFont="1" applyFill="1" applyBorder="1" applyAlignment="1">
      <alignment horizontal="center" vertical="center"/>
    </xf>
    <xf numFmtId="0" fontId="51" fillId="0" borderId="26" xfId="1" applyFont="1" applyFill="1" applyBorder="1" applyAlignment="1">
      <alignment horizontal="center" vertical="center"/>
    </xf>
    <xf numFmtId="0" fontId="51" fillId="0" borderId="74" xfId="1" applyFont="1" applyFill="1" applyBorder="1" applyAlignment="1">
      <alignment horizontal="center" vertical="center"/>
    </xf>
    <xf numFmtId="0" fontId="21" fillId="8" borderId="81" xfId="3" applyFont="1" applyFill="1" applyBorder="1" applyAlignment="1">
      <alignment horizontal="left" vertical="center" indent="1"/>
    </xf>
    <xf numFmtId="0" fontId="21" fillId="8" borderId="82" xfId="3" applyFont="1" applyFill="1" applyBorder="1" applyAlignment="1">
      <alignment horizontal="left" vertical="center" indent="1"/>
    </xf>
    <xf numFmtId="0" fontId="49" fillId="0" borderId="22" xfId="1" applyFont="1" applyFill="1" applyBorder="1" applyAlignment="1">
      <alignment horizontal="center" vertical="center"/>
    </xf>
    <xf numFmtId="0" fontId="49" fillId="0" borderId="1" xfId="1" applyFont="1" applyFill="1" applyBorder="1" applyAlignment="1">
      <alignment horizontal="center" vertical="center"/>
    </xf>
    <xf numFmtId="0" fontId="49" fillId="0" borderId="21" xfId="1" applyFont="1" applyFill="1" applyBorder="1" applyAlignment="1">
      <alignment horizontal="center" vertical="center"/>
    </xf>
    <xf numFmtId="0" fontId="45" fillId="0" borderId="18" xfId="1" applyFont="1" applyFill="1" applyBorder="1" applyAlignment="1">
      <alignment horizontal="center" vertical="center"/>
    </xf>
    <xf numFmtId="0" fontId="45" fillId="0" borderId="25" xfId="1" applyFont="1" applyFill="1" applyBorder="1" applyAlignment="1">
      <alignment horizontal="center" vertical="center"/>
    </xf>
    <xf numFmtId="0" fontId="45" fillId="3" borderId="12" xfId="1" applyFont="1" applyFill="1" applyBorder="1" applyAlignment="1">
      <alignment horizontal="center" vertical="center" textRotation="90"/>
    </xf>
    <xf numFmtId="0" fontId="45" fillId="3" borderId="2" xfId="1" applyFont="1" applyFill="1" applyBorder="1" applyAlignment="1">
      <alignment horizontal="center" vertical="center" textRotation="90"/>
    </xf>
    <xf numFmtId="0" fontId="45" fillId="3" borderId="3" xfId="1" applyFont="1" applyFill="1" applyBorder="1" applyAlignment="1">
      <alignment horizontal="center" vertical="center" textRotation="90"/>
    </xf>
    <xf numFmtId="0" fontId="45" fillId="6" borderId="2" xfId="1" applyFont="1" applyFill="1" applyBorder="1" applyAlignment="1">
      <alignment horizontal="center" vertical="center" textRotation="90"/>
    </xf>
    <xf numFmtId="0" fontId="45" fillId="6" borderId="3" xfId="1" applyFont="1" applyFill="1" applyBorder="1" applyAlignment="1">
      <alignment horizontal="center" vertical="center" textRotation="90"/>
    </xf>
    <xf numFmtId="0" fontId="46" fillId="0" borderId="20" xfId="1" applyFont="1" applyFill="1" applyBorder="1" applyAlignment="1">
      <alignment horizontal="center" vertical="center"/>
    </xf>
    <xf numFmtId="0" fontId="46" fillId="0" borderId="0" xfId="1" applyFont="1" applyFill="1" applyAlignment="1">
      <alignment horizontal="center" vertical="center"/>
    </xf>
    <xf numFmtId="0" fontId="46" fillId="0" borderId="23" xfId="1" applyFont="1" applyFill="1" applyBorder="1" applyAlignment="1">
      <alignment horizontal="center" vertical="center"/>
    </xf>
    <xf numFmtId="0" fontId="47" fillId="0" borderId="2" xfId="1" quotePrefix="1" applyFont="1" applyFill="1" applyBorder="1" applyAlignment="1">
      <alignment horizontal="center" vertical="top" textRotation="90"/>
    </xf>
    <xf numFmtId="0" fontId="47" fillId="0" borderId="3" xfId="1" quotePrefix="1" applyFont="1" applyFill="1" applyBorder="1" applyAlignment="1">
      <alignment horizontal="center" vertical="top" textRotation="90"/>
    </xf>
    <xf numFmtId="0" fontId="47" fillId="0" borderId="2" xfId="1" applyFont="1" applyFill="1" applyBorder="1" applyAlignment="1">
      <alignment horizontal="center" vertical="top" textRotation="90"/>
    </xf>
    <xf numFmtId="0" fontId="47" fillId="0" borderId="3" xfId="1" applyFont="1" applyFill="1" applyBorder="1" applyAlignment="1">
      <alignment horizontal="center" vertical="top" textRotation="90"/>
    </xf>
    <xf numFmtId="0" fontId="47" fillId="0" borderId="24" xfId="1" applyFont="1" applyFill="1" applyBorder="1" applyAlignment="1">
      <alignment horizontal="center" vertical="top" textRotation="90"/>
    </xf>
    <xf numFmtId="0" fontId="47" fillId="0" borderId="52" xfId="1" applyFont="1" applyFill="1" applyBorder="1" applyAlignment="1">
      <alignment horizontal="center" vertical="top" textRotation="90"/>
    </xf>
    <xf numFmtId="0" fontId="51" fillId="0" borderId="56" xfId="1" applyFont="1" applyFill="1" applyBorder="1" applyAlignment="1">
      <alignment horizontal="center" vertical="center"/>
    </xf>
    <xf numFmtId="0" fontId="50" fillId="0" borderId="60" xfId="1" applyFont="1" applyFill="1" applyBorder="1" applyAlignment="1">
      <alignment horizontal="center" vertical="center"/>
    </xf>
    <xf numFmtId="0" fontId="45" fillId="7" borderId="62" xfId="1" applyFont="1" applyFill="1" applyBorder="1" applyAlignment="1">
      <alignment horizontal="center" vertical="center" textRotation="90"/>
    </xf>
    <xf numFmtId="0" fontId="45" fillId="7" borderId="64" xfId="1" applyFont="1" applyFill="1" applyBorder="1" applyAlignment="1">
      <alignment horizontal="center" vertical="center" textRotation="90"/>
    </xf>
    <xf numFmtId="0" fontId="50" fillId="4" borderId="59" xfId="1" applyFont="1" applyFill="1" applyBorder="1" applyAlignment="1">
      <alignment horizontal="center" vertical="center"/>
    </xf>
    <xf numFmtId="0" fontId="50" fillId="4" borderId="18" xfId="1" applyFont="1" applyFill="1" applyBorder="1" applyAlignment="1">
      <alignment horizontal="center" vertical="center"/>
    </xf>
    <xf numFmtId="0" fontId="50" fillId="4" borderId="60" xfId="1" applyFont="1" applyFill="1" applyBorder="1" applyAlignment="1">
      <alignment horizontal="center" vertical="center"/>
    </xf>
    <xf numFmtId="0" fontId="45" fillId="7" borderId="63" xfId="1" applyFont="1" applyFill="1" applyBorder="1" applyAlignment="1">
      <alignment horizontal="center" vertical="center" textRotation="90"/>
    </xf>
    <xf numFmtId="0" fontId="45" fillId="7" borderId="46" xfId="1" applyFont="1" applyFill="1" applyBorder="1" applyAlignment="1">
      <alignment horizontal="center" vertical="center" textRotation="90"/>
    </xf>
    <xf numFmtId="0" fontId="51" fillId="4" borderId="46" xfId="1" applyFont="1" applyFill="1" applyBorder="1" applyAlignment="1">
      <alignment horizontal="center" vertical="center"/>
    </xf>
    <xf numFmtId="0" fontId="51" fillId="4" borderId="61" xfId="1" applyFont="1" applyFill="1" applyBorder="1" applyAlignment="1">
      <alignment horizontal="center" vertical="center"/>
    </xf>
    <xf numFmtId="0" fontId="51" fillId="4" borderId="26" xfId="1" applyFont="1" applyFill="1" applyBorder="1" applyAlignment="1">
      <alignment horizontal="center" vertical="center"/>
    </xf>
    <xf numFmtId="0" fontId="51" fillId="4" borderId="56" xfId="1" applyFont="1" applyFill="1" applyBorder="1" applyAlignment="1">
      <alignment horizontal="center" vertical="center"/>
    </xf>
    <xf numFmtId="0" fontId="45" fillId="3" borderId="59" xfId="1" applyFont="1" applyFill="1" applyBorder="1" applyAlignment="1">
      <alignment horizontal="center" vertical="center" textRotation="90"/>
    </xf>
    <xf numFmtId="0" fontId="45" fillId="3" borderId="61" xfId="1" applyFont="1" applyFill="1" applyBorder="1" applyAlignment="1">
      <alignment horizontal="center" vertical="center" textRotation="90"/>
    </xf>
    <xf numFmtId="0" fontId="36" fillId="0" borderId="26" xfId="2" applyFont="1" applyBorder="1" applyAlignment="1">
      <alignment horizontal="center"/>
    </xf>
    <xf numFmtId="0" fontId="50" fillId="4" borderId="63" xfId="1" applyFont="1" applyFill="1" applyBorder="1" applyAlignment="1">
      <alignment horizontal="center" vertical="center"/>
    </xf>
  </cellXfs>
  <cellStyles count="24">
    <cellStyle name="Normalny" xfId="0" builtinId="0"/>
    <cellStyle name="Normalny 2" xfId="3" xr:uid="{00000000-0005-0000-0000-000001000000}"/>
    <cellStyle name="Normalny 3" xfId="2" xr:uid="{00000000-0005-0000-0000-000002000000}"/>
    <cellStyle name="Normalny 4" xfId="4" xr:uid="{00000000-0005-0000-0000-000003000000}"/>
    <cellStyle name="Normalny 5" xfId="5" xr:uid="{00000000-0005-0000-0000-000004000000}"/>
    <cellStyle name="Normalny 6" xfId="6" xr:uid="{00000000-0005-0000-0000-000005000000}"/>
    <cellStyle name="Normalny 6 2" xfId="7" xr:uid="{00000000-0005-0000-0000-000006000000}"/>
    <cellStyle name="Normalny 6 2 2" xfId="17" xr:uid="{00000000-0005-0000-0000-000007000000}"/>
    <cellStyle name="Normalny 6 2 2 2" xfId="23" xr:uid="{00000000-0005-0000-0000-000008000000}"/>
    <cellStyle name="Normalny 6 2 3" xfId="21" xr:uid="{00000000-0005-0000-0000-000009000000}"/>
    <cellStyle name="Normalny 6 2 4" xfId="14" xr:uid="{00000000-0005-0000-0000-000006000000}"/>
    <cellStyle name="Normalny 6 3" xfId="9" xr:uid="{00000000-0005-0000-0000-000005000000}"/>
    <cellStyle name="Normalny 6 3 2" xfId="20" xr:uid="{00000000-0005-0000-0000-00000B000000}"/>
    <cellStyle name="Normalny 6 4" xfId="16" xr:uid="{00000000-0005-0000-0000-00000C000000}"/>
    <cellStyle name="Normalny 6 4 2" xfId="22" xr:uid="{00000000-0005-0000-0000-00000D000000}"/>
    <cellStyle name="Normalny 6 5" xfId="13" xr:uid="{00000000-0005-0000-0000-00000E000000}"/>
    <cellStyle name="Normalny 6 5 2" xfId="19" xr:uid="{00000000-0005-0000-0000-00000F000000}"/>
    <cellStyle name="Normalny 6 6" xfId="18" xr:uid="{00000000-0005-0000-0000-000010000000}"/>
    <cellStyle name="Normalny 6 7" xfId="11" xr:uid="{00000000-0005-0000-0000-000011000000}"/>
    <cellStyle name="Normalny 7" xfId="8" xr:uid="{00000000-0005-0000-0000-000036000000}"/>
    <cellStyle name="Normalny 7 2" xfId="10" xr:uid="{00000000-0005-0000-0000-000012000000}"/>
    <cellStyle name="Normalny_Kom_Dyd_Milec_I i IIst_stac_MiBM_ZiIP_MCH_RWkwiecień2008" xfId="1" xr:uid="{00000000-0005-0000-0000-000007000000}"/>
    <cellStyle name="Procentowy 2" xfId="15" xr:uid="{00000000-0005-0000-0000-000014000000}"/>
    <cellStyle name="Procentowy 3" xfId="12" xr:uid="{00000000-0005-0000-0000-000015000000}"/>
  </cellStyles>
  <dxfs count="0"/>
  <tableStyles count="0" defaultTableStyle="TableStyleMedium9" defaultPivotStyle="PivotStyleLight16"/>
  <colors>
    <mruColors>
      <color rgb="FFFFFFCC"/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218327</xdr:colOff>
      <xdr:row>0</xdr:row>
      <xdr:rowOff>68941</xdr:rowOff>
    </xdr:from>
    <xdr:to>
      <xdr:col>5</xdr:col>
      <xdr:colOff>96266</xdr:colOff>
      <xdr:row>3</xdr:row>
      <xdr:rowOff>132216</xdr:rowOff>
    </xdr:to>
    <xdr:pic>
      <xdr:nvPicPr>
        <xdr:cNvPr id="4" name="Obraz 3">
          <a:extLst>
            <a:ext uri="{FF2B5EF4-FFF2-40B4-BE49-F238E27FC236}">
              <a16:creationId xmlns:a16="http://schemas.microsoft.com/office/drawing/2014/main" id="{1F15BBFC-5201-4673-B5CF-87577B9FDA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18327" y="68941"/>
          <a:ext cx="8597796" cy="1781585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 2007–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BD102"/>
  <sheetViews>
    <sheetView showGridLines="0" showZeros="0" tabSelected="1" zoomScale="80" zoomScaleNormal="80" workbookViewId="0">
      <pane xSplit="7" ySplit="12" topLeftCell="H34" activePane="bottomRight" state="frozen"/>
      <selection pane="topRight" activeCell="H1" sqref="H1"/>
      <selection pane="bottomLeft" activeCell="A13" sqref="A13"/>
      <selection pane="bottomRight" activeCell="A13" sqref="A13"/>
    </sheetView>
  </sheetViews>
  <sheetFormatPr defaultColWidth="9.28515625" defaultRowHeight="15"/>
  <cols>
    <col min="1" max="1" width="100.7109375" style="8" customWidth="1"/>
    <col min="2" max="2" width="5.7109375" style="8" customWidth="1"/>
    <col min="3" max="3" width="8.7109375" style="8" customWidth="1"/>
    <col min="4" max="7" width="5.7109375" style="8" customWidth="1"/>
    <col min="8" max="19" width="5.7109375" style="5" customWidth="1"/>
    <col min="20" max="48" width="5.7109375" style="9" customWidth="1"/>
    <col min="49" max="55" width="5.7109375" style="10" customWidth="1"/>
    <col min="56" max="56" width="2.28515625" style="1" customWidth="1"/>
    <col min="57" max="16384" width="9.28515625" style="1"/>
  </cols>
  <sheetData>
    <row r="1" spans="1:56" ht="45.75" thickTop="1">
      <c r="A1" s="167" t="str">
        <f>IF($Q$4&lt;&gt;"",$Q$4+1&amp;"L","")</f>
        <v>2026L</v>
      </c>
      <c r="B1" s="33"/>
      <c r="C1" s="34"/>
      <c r="D1" s="33"/>
      <c r="E1" s="33"/>
      <c r="F1" s="33"/>
      <c r="G1" s="33"/>
      <c r="H1" s="11"/>
      <c r="I1" s="11"/>
      <c r="J1" s="35"/>
      <c r="K1" s="35"/>
      <c r="L1" s="35"/>
      <c r="M1" s="35"/>
      <c r="N1" s="35"/>
      <c r="O1" s="35"/>
      <c r="P1" s="35"/>
      <c r="Q1" s="35"/>
      <c r="R1" s="35"/>
      <c r="S1" s="33"/>
      <c r="T1" s="33"/>
      <c r="U1" s="33"/>
      <c r="V1" s="33"/>
      <c r="W1" s="11"/>
      <c r="X1" s="11"/>
      <c r="Y1" s="11"/>
      <c r="Z1" s="11"/>
      <c r="AA1" s="53"/>
      <c r="AB1" s="11"/>
      <c r="AC1" s="33"/>
      <c r="AD1" s="11"/>
      <c r="AE1" s="33"/>
      <c r="AF1" s="11"/>
      <c r="AG1" s="33"/>
      <c r="AH1" s="33"/>
      <c r="AI1" s="33"/>
      <c r="AJ1" s="33"/>
      <c r="AK1" s="33"/>
      <c r="AL1" s="33"/>
      <c r="AM1" s="33"/>
      <c r="AN1" s="33"/>
      <c r="AO1" s="33"/>
      <c r="AP1" s="33"/>
      <c r="AQ1" s="199"/>
      <c r="AR1" s="200"/>
      <c r="AS1" s="200"/>
      <c r="AT1" s="200"/>
      <c r="AU1" s="200"/>
      <c r="AV1" s="200"/>
      <c r="AW1" s="201"/>
      <c r="AX1" s="202"/>
      <c r="AY1" s="202"/>
      <c r="AZ1" s="202"/>
      <c r="BA1" s="202" t="s">
        <v>0</v>
      </c>
      <c r="BB1" s="196"/>
      <c r="BC1" s="203"/>
    </row>
    <row r="2" spans="1:56" ht="60">
      <c r="A2" s="36"/>
      <c r="B2" s="37"/>
      <c r="C2" s="38"/>
      <c r="D2" s="37"/>
      <c r="E2" s="37"/>
      <c r="F2" s="37"/>
      <c r="G2" s="37"/>
      <c r="H2" s="12"/>
      <c r="I2" s="12"/>
      <c r="J2" s="12"/>
      <c r="K2" s="39" t="s">
        <v>1</v>
      </c>
      <c r="L2" s="40"/>
      <c r="M2" s="40"/>
      <c r="N2" s="12"/>
      <c r="O2" s="41"/>
      <c r="P2" s="41"/>
      <c r="Q2" s="41"/>
      <c r="R2" s="41"/>
      <c r="S2" s="41"/>
      <c r="T2" s="41"/>
      <c r="U2" s="41"/>
      <c r="V2" s="41"/>
      <c r="W2" s="37"/>
      <c r="X2" s="37"/>
      <c r="Y2" s="12"/>
      <c r="Z2" s="12"/>
      <c r="AA2" s="42"/>
      <c r="AB2" s="12"/>
      <c r="AC2" s="204"/>
      <c r="AD2" s="12"/>
      <c r="AE2" s="1"/>
      <c r="AG2" s="205" t="s">
        <v>2</v>
      </c>
      <c r="AH2" s="206"/>
      <c r="AI2" s="206"/>
      <c r="AJ2" s="206"/>
      <c r="AK2" s="206"/>
      <c r="AL2" s="206"/>
      <c r="AM2" s="206"/>
      <c r="AN2" s="206"/>
      <c r="AO2" s="206"/>
      <c r="AP2" s="206"/>
      <c r="AQ2" s="207"/>
      <c r="AR2" s="13"/>
      <c r="AS2" s="13"/>
      <c r="AT2" s="13"/>
      <c r="AU2" s="13"/>
      <c r="AV2" s="13"/>
      <c r="AW2" s="208"/>
      <c r="AX2" s="208"/>
      <c r="AY2" s="208"/>
      <c r="AZ2" s="208"/>
      <c r="BA2" s="208"/>
      <c r="BB2" s="208"/>
      <c r="BC2" s="209"/>
    </row>
    <row r="3" spans="1:56" ht="30" customHeight="1">
      <c r="A3" s="168"/>
      <c r="B3" s="37"/>
      <c r="C3" s="45"/>
      <c r="D3" s="37"/>
      <c r="E3" s="37"/>
      <c r="F3" s="37"/>
      <c r="G3" s="37"/>
      <c r="H3" s="12"/>
      <c r="I3" s="12"/>
      <c r="J3" s="12"/>
      <c r="K3" s="37"/>
      <c r="L3" s="15"/>
      <c r="M3" s="37"/>
      <c r="N3" s="46"/>
      <c r="O3" s="12"/>
      <c r="P3" s="12"/>
      <c r="Q3" s="12"/>
      <c r="R3" s="12"/>
      <c r="S3" s="12"/>
      <c r="T3" s="32"/>
      <c r="U3" s="32"/>
      <c r="V3" s="26"/>
      <c r="W3" s="37"/>
      <c r="X3" s="37"/>
      <c r="Y3" s="12"/>
      <c r="Z3" s="12"/>
      <c r="AA3" s="47"/>
      <c r="AB3" s="12"/>
      <c r="AC3" s="48"/>
      <c r="AD3" s="12"/>
      <c r="AE3" s="1"/>
      <c r="AG3" s="210" t="s">
        <v>109</v>
      </c>
      <c r="AH3" s="44"/>
      <c r="AI3" s="211"/>
      <c r="AK3" s="44"/>
      <c r="AL3" s="44"/>
      <c r="AM3" s="44"/>
      <c r="AN3" s="44"/>
      <c r="AO3" s="44"/>
      <c r="AP3" s="44"/>
      <c r="AQ3" s="37"/>
      <c r="AR3" s="13"/>
      <c r="AS3" s="13"/>
      <c r="AT3" s="13"/>
      <c r="AU3" s="13"/>
      <c r="AV3" s="13"/>
      <c r="BC3" s="212"/>
    </row>
    <row r="4" spans="1:56" ht="30" customHeight="1">
      <c r="A4" s="168"/>
      <c r="B4" s="37"/>
      <c r="C4" s="45"/>
      <c r="D4" s="37"/>
      <c r="E4" s="45"/>
      <c r="F4" s="37"/>
      <c r="G4" s="37"/>
      <c r="H4" s="12"/>
      <c r="I4" s="12"/>
      <c r="J4" s="12"/>
      <c r="K4" s="37"/>
      <c r="L4" s="37"/>
      <c r="M4" s="37"/>
      <c r="N4" s="37"/>
      <c r="O4" s="37"/>
      <c r="P4" s="49" t="s">
        <v>3</v>
      </c>
      <c r="Q4" s="277">
        <v>2025</v>
      </c>
      <c r="R4" s="277"/>
      <c r="S4" s="277"/>
      <c r="T4" s="55" t="s">
        <v>4</v>
      </c>
      <c r="U4" s="37"/>
      <c r="V4" s="37"/>
      <c r="W4" s="37"/>
      <c r="X4" s="37"/>
      <c r="Y4" s="12"/>
      <c r="Z4" s="12"/>
      <c r="AA4" s="47"/>
      <c r="AB4" s="12"/>
      <c r="AC4" s="48"/>
      <c r="AD4" s="12"/>
      <c r="AE4" s="1"/>
      <c r="AF4" s="213"/>
      <c r="AG4" s="214" t="s">
        <v>107</v>
      </c>
      <c r="AH4" s="44"/>
      <c r="AI4" s="44"/>
      <c r="AJ4" s="44"/>
      <c r="AK4" s="44"/>
      <c r="AL4" s="44"/>
      <c r="AM4" s="44"/>
      <c r="AN4" s="44"/>
      <c r="AO4" s="44"/>
      <c r="AP4" s="44"/>
      <c r="AQ4" s="37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4"/>
    </row>
    <row r="5" spans="1:56" ht="30" customHeight="1">
      <c r="A5" s="169"/>
      <c r="B5" s="37"/>
      <c r="C5" s="45"/>
      <c r="D5" s="37"/>
      <c r="E5" s="45"/>
      <c r="F5" s="37"/>
      <c r="G5" s="37"/>
      <c r="H5" s="12"/>
      <c r="I5" s="37"/>
      <c r="J5" s="37"/>
      <c r="K5" s="37"/>
      <c r="L5" s="37"/>
      <c r="M5" s="37"/>
      <c r="N5" s="37"/>
      <c r="O5" s="37"/>
      <c r="P5" s="37"/>
      <c r="Q5" s="37"/>
      <c r="R5" s="37"/>
      <c r="S5" s="37"/>
      <c r="T5" s="37"/>
      <c r="U5" s="37"/>
      <c r="V5" s="37"/>
      <c r="W5" s="12"/>
      <c r="X5" s="44"/>
      <c r="Y5" s="37"/>
      <c r="Z5" s="50"/>
      <c r="AA5" s="47"/>
      <c r="AB5" s="12"/>
      <c r="AC5" s="48"/>
      <c r="AD5" s="12"/>
      <c r="AE5" s="1"/>
      <c r="AG5" s="215" t="s">
        <v>108</v>
      </c>
      <c r="AH5" s="216"/>
      <c r="AI5" s="216"/>
      <c r="AJ5" s="216"/>
      <c r="AK5" s="216"/>
      <c r="AL5" s="216"/>
      <c r="AM5" s="216"/>
      <c r="AN5" s="216"/>
      <c r="AO5" s="216"/>
      <c r="AP5" s="216"/>
      <c r="AQ5" s="216"/>
      <c r="AR5" s="216"/>
      <c r="AS5" s="216"/>
      <c r="AT5" s="216"/>
      <c r="AU5" s="216"/>
      <c r="AV5" s="216"/>
      <c r="AW5" s="216"/>
      <c r="AX5" s="216"/>
      <c r="AY5" s="216"/>
      <c r="AZ5" s="216"/>
      <c r="BA5" s="216"/>
      <c r="BB5" s="216"/>
      <c r="BC5" s="217"/>
    </row>
    <row r="6" spans="1:56" ht="10.15" customHeight="1">
      <c r="A6" s="168"/>
      <c r="B6" s="37"/>
      <c r="C6" s="45"/>
      <c r="D6" s="37"/>
      <c r="E6" s="45"/>
      <c r="F6" s="37"/>
      <c r="G6" s="37"/>
      <c r="H6" s="12"/>
      <c r="I6" s="37"/>
      <c r="J6" s="37"/>
      <c r="K6" s="37"/>
      <c r="L6" s="37"/>
      <c r="M6" s="37"/>
      <c r="N6" s="37"/>
      <c r="O6" s="37"/>
      <c r="P6" s="37"/>
      <c r="Q6" s="37"/>
      <c r="R6" s="37"/>
      <c r="S6" s="37"/>
      <c r="T6" s="37"/>
      <c r="U6" s="37"/>
      <c r="V6" s="37"/>
      <c r="W6" s="51"/>
      <c r="X6" s="44"/>
      <c r="Y6" s="37"/>
      <c r="Z6" s="50"/>
      <c r="AA6" s="47"/>
      <c r="AB6" s="44"/>
      <c r="AC6" s="48"/>
      <c r="AD6" s="44"/>
      <c r="AE6" s="43"/>
      <c r="AF6" s="52"/>
      <c r="AG6" s="37"/>
      <c r="AH6" s="44"/>
      <c r="AI6" s="44"/>
      <c r="AJ6" s="44"/>
      <c r="AK6" s="44"/>
      <c r="AL6" s="44"/>
      <c r="AM6" s="44"/>
      <c r="AN6" s="44"/>
      <c r="AO6" s="44"/>
      <c r="AP6" s="44"/>
      <c r="AQ6" s="37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4"/>
    </row>
    <row r="7" spans="1:56" s="2" customFormat="1" ht="20.100000000000001" customHeight="1">
      <c r="A7" s="243" t="s">
        <v>5</v>
      </c>
      <c r="B7" s="248" t="s">
        <v>6</v>
      </c>
      <c r="C7" s="246" t="s">
        <v>7</v>
      </c>
      <c r="D7" s="246"/>
      <c r="E7" s="246"/>
      <c r="F7" s="246"/>
      <c r="G7" s="247"/>
      <c r="H7" s="162"/>
      <c r="I7" s="163"/>
      <c r="J7" s="163"/>
      <c r="K7" s="163"/>
      <c r="L7" s="163"/>
      <c r="M7" s="163"/>
      <c r="N7" s="163"/>
      <c r="O7" s="163"/>
      <c r="P7" s="163"/>
      <c r="Q7" s="163"/>
      <c r="R7" s="163"/>
      <c r="S7" s="163"/>
      <c r="T7" s="163"/>
      <c r="U7" s="163"/>
      <c r="V7" s="163"/>
      <c r="W7" s="163"/>
      <c r="X7" s="163"/>
      <c r="Y7" s="163"/>
      <c r="Z7" s="163"/>
      <c r="AA7" s="163"/>
      <c r="AB7" s="164" t="s">
        <v>8</v>
      </c>
      <c r="AC7" s="163"/>
      <c r="AD7" s="163"/>
      <c r="AE7" s="163"/>
      <c r="AF7" s="163"/>
      <c r="AG7" s="163"/>
      <c r="AH7" s="163"/>
      <c r="AI7" s="163"/>
      <c r="AJ7" s="163"/>
      <c r="AK7" s="163"/>
      <c r="AL7" s="163"/>
      <c r="AM7" s="163"/>
      <c r="AN7" s="163"/>
      <c r="AO7" s="163"/>
      <c r="AP7" s="163"/>
      <c r="AQ7" s="163"/>
      <c r="AR7" s="163"/>
      <c r="AS7" s="163"/>
      <c r="AT7" s="163"/>
      <c r="AU7" s="163"/>
      <c r="AV7" s="163"/>
      <c r="AW7" s="163"/>
      <c r="AX7" s="163"/>
      <c r="AY7" s="163"/>
      <c r="AZ7" s="163"/>
      <c r="BA7" s="163"/>
      <c r="BB7" s="163"/>
      <c r="BC7" s="191"/>
    </row>
    <row r="8" spans="1:56" s="2" customFormat="1" ht="20.100000000000001" customHeight="1">
      <c r="A8" s="244"/>
      <c r="B8" s="249"/>
      <c r="C8" s="251" t="s">
        <v>9</v>
      </c>
      <c r="D8" s="253" t="s">
        <v>10</v>
      </c>
      <c r="E8" s="254"/>
      <c r="F8" s="254"/>
      <c r="G8" s="255"/>
      <c r="H8" s="165"/>
      <c r="I8" s="165"/>
      <c r="J8" s="165"/>
      <c r="K8" s="165"/>
      <c r="L8" s="165"/>
      <c r="M8" s="165"/>
      <c r="N8" s="165"/>
      <c r="O8" s="165"/>
      <c r="P8" s="165"/>
      <c r="Q8" s="165"/>
      <c r="R8" s="165"/>
      <c r="S8" s="165"/>
      <c r="T8" s="165"/>
      <c r="U8" s="165"/>
      <c r="V8" s="165"/>
      <c r="W8" s="165"/>
      <c r="X8" s="165"/>
      <c r="Y8" s="165"/>
      <c r="Z8" s="165"/>
      <c r="AA8" s="165"/>
      <c r="AB8" s="166" t="s">
        <v>11</v>
      </c>
      <c r="AC8" s="165"/>
      <c r="AD8" s="165"/>
      <c r="AE8" s="165"/>
      <c r="AF8" s="165"/>
      <c r="AG8" s="165"/>
      <c r="AH8" s="165"/>
      <c r="AI8" s="165"/>
      <c r="AJ8" s="165"/>
      <c r="AK8" s="165"/>
      <c r="AL8" s="165"/>
      <c r="AM8" s="165"/>
      <c r="AN8" s="165"/>
      <c r="AO8" s="165"/>
      <c r="AP8" s="165"/>
      <c r="AQ8" s="165"/>
      <c r="AR8" s="165"/>
      <c r="AS8" s="165"/>
      <c r="AT8" s="165"/>
      <c r="AU8" s="165"/>
      <c r="AV8" s="165"/>
      <c r="AW8" s="165"/>
      <c r="AX8" s="165"/>
      <c r="AY8" s="165"/>
      <c r="AZ8" s="165"/>
      <c r="BA8" s="165"/>
      <c r="BB8" s="165"/>
      <c r="BC8" s="192"/>
    </row>
    <row r="9" spans="1:56" s="2" customFormat="1" ht="30" customHeight="1">
      <c r="A9" s="244"/>
      <c r="B9" s="249"/>
      <c r="C9" s="251"/>
      <c r="D9" s="256" t="s">
        <v>12</v>
      </c>
      <c r="E9" s="258" t="s">
        <v>13</v>
      </c>
      <c r="F9" s="258" t="s">
        <v>14</v>
      </c>
      <c r="G9" s="260" t="s">
        <v>15</v>
      </c>
      <c r="H9" s="264" t="s">
        <v>16</v>
      </c>
      <c r="I9" s="233" t="s">
        <v>17</v>
      </c>
      <c r="J9" s="266" t="s">
        <v>18</v>
      </c>
      <c r="K9" s="267"/>
      <c r="L9" s="267"/>
      <c r="M9" s="268"/>
      <c r="N9" s="269" t="s">
        <v>16</v>
      </c>
      <c r="O9" s="233" t="s">
        <v>17</v>
      </c>
      <c r="P9" s="235" t="s">
        <v>19</v>
      </c>
      <c r="Q9" s="236"/>
      <c r="R9" s="236"/>
      <c r="S9" s="263"/>
      <c r="T9" s="269" t="s">
        <v>16</v>
      </c>
      <c r="U9" s="275" t="s">
        <v>17</v>
      </c>
      <c r="V9" s="278" t="s">
        <v>20</v>
      </c>
      <c r="W9" s="278"/>
      <c r="X9" s="278"/>
      <c r="Y9" s="278"/>
      <c r="Z9" s="269" t="s">
        <v>16</v>
      </c>
      <c r="AA9" s="233" t="s">
        <v>17</v>
      </c>
      <c r="AB9" s="235" t="s">
        <v>21</v>
      </c>
      <c r="AC9" s="236"/>
      <c r="AD9" s="236"/>
      <c r="AE9" s="263"/>
      <c r="AF9" s="269" t="s">
        <v>16</v>
      </c>
      <c r="AG9" s="275" t="s">
        <v>17</v>
      </c>
      <c r="AH9" s="278" t="s">
        <v>22</v>
      </c>
      <c r="AI9" s="278"/>
      <c r="AJ9" s="278"/>
      <c r="AK9" s="266"/>
      <c r="AL9" s="269" t="s">
        <v>16</v>
      </c>
      <c r="AM9" s="233" t="s">
        <v>17</v>
      </c>
      <c r="AN9" s="235" t="s">
        <v>23</v>
      </c>
      <c r="AO9" s="236"/>
      <c r="AP9" s="236"/>
      <c r="AQ9" s="263"/>
      <c r="AR9" s="269" t="s">
        <v>16</v>
      </c>
      <c r="AS9" s="275" t="s">
        <v>17</v>
      </c>
      <c r="AT9" s="278" t="s">
        <v>24</v>
      </c>
      <c r="AU9" s="278"/>
      <c r="AV9" s="278"/>
      <c r="AW9" s="278"/>
      <c r="AX9" s="231" t="s">
        <v>16</v>
      </c>
      <c r="AY9" s="233" t="s">
        <v>17</v>
      </c>
      <c r="AZ9" s="235" t="s">
        <v>104</v>
      </c>
      <c r="BA9" s="236"/>
      <c r="BB9" s="236"/>
      <c r="BC9" s="237"/>
    </row>
    <row r="10" spans="1:56" s="2" customFormat="1" ht="20.100000000000001" customHeight="1">
      <c r="A10" s="244"/>
      <c r="B10" s="249"/>
      <c r="C10" s="251"/>
      <c r="D10" s="256"/>
      <c r="E10" s="258"/>
      <c r="F10" s="258"/>
      <c r="G10" s="260"/>
      <c r="H10" s="265"/>
      <c r="I10" s="234"/>
      <c r="J10" s="272" t="str">
        <f>IF($Q$4&lt;&gt;"",($Q$4&amp;"Z")," ")</f>
        <v>2025Z</v>
      </c>
      <c r="K10" s="273"/>
      <c r="L10" s="273"/>
      <c r="M10" s="274"/>
      <c r="N10" s="270"/>
      <c r="O10" s="234"/>
      <c r="P10" s="238" t="str">
        <f>IF($Q$4&lt;&gt;"",($Q$4&amp;"L")," ")</f>
        <v>2025L</v>
      </c>
      <c r="Q10" s="239"/>
      <c r="R10" s="239"/>
      <c r="S10" s="262"/>
      <c r="T10" s="270"/>
      <c r="U10" s="276"/>
      <c r="V10" s="271" t="str">
        <f>IF($Q$4&lt;&gt;"",$Q$4+1&amp;"Z","")</f>
        <v>2026Z</v>
      </c>
      <c r="W10" s="271"/>
      <c r="X10" s="271"/>
      <c r="Y10" s="271"/>
      <c r="Z10" s="270"/>
      <c r="AA10" s="234"/>
      <c r="AB10" s="238" t="str">
        <f>IF($Q$4&lt;&gt;"",$Q$4+1&amp;"L","")</f>
        <v>2026L</v>
      </c>
      <c r="AC10" s="239"/>
      <c r="AD10" s="239"/>
      <c r="AE10" s="262"/>
      <c r="AF10" s="270"/>
      <c r="AG10" s="276"/>
      <c r="AH10" s="271" t="str">
        <f>IF($Q$4&lt;&gt;"",$Q$4+2&amp;"Z","")</f>
        <v>2027Z</v>
      </c>
      <c r="AI10" s="271"/>
      <c r="AJ10" s="271"/>
      <c r="AK10" s="272"/>
      <c r="AL10" s="270"/>
      <c r="AM10" s="234"/>
      <c r="AN10" s="238" t="str">
        <f>IF($Q$4&lt;&gt;"",$Q$4+2&amp;"L","")</f>
        <v>2027L</v>
      </c>
      <c r="AO10" s="239"/>
      <c r="AP10" s="239"/>
      <c r="AQ10" s="262"/>
      <c r="AR10" s="270"/>
      <c r="AS10" s="276"/>
      <c r="AT10" s="271" t="str">
        <f>IF($Q$4&lt;&gt;"",$Q$4+3&amp;"Z","")</f>
        <v>2028Z</v>
      </c>
      <c r="AU10" s="271"/>
      <c r="AV10" s="271"/>
      <c r="AW10" s="271"/>
      <c r="AX10" s="232"/>
      <c r="AY10" s="234"/>
      <c r="AZ10" s="238" t="str">
        <f>IF($Q$4&lt;&gt;"",$Q$4+3&amp;"L","")</f>
        <v>2028L</v>
      </c>
      <c r="BA10" s="239"/>
      <c r="BB10" s="239"/>
      <c r="BC10" s="240"/>
    </row>
    <row r="11" spans="1:56" s="3" customFormat="1" ht="20.100000000000001" customHeight="1">
      <c r="A11" s="245"/>
      <c r="B11" s="250"/>
      <c r="C11" s="252"/>
      <c r="D11" s="257"/>
      <c r="E11" s="259"/>
      <c r="F11" s="259"/>
      <c r="G11" s="261"/>
      <c r="H11" s="99"/>
      <c r="I11" s="99"/>
      <c r="J11" s="123" t="s">
        <v>25</v>
      </c>
      <c r="K11" s="123" t="s">
        <v>26</v>
      </c>
      <c r="L11" s="123" t="s">
        <v>27</v>
      </c>
      <c r="M11" s="123" t="s">
        <v>28</v>
      </c>
      <c r="N11" s="98"/>
      <c r="O11" s="98"/>
      <c r="P11" s="124" t="s">
        <v>25</v>
      </c>
      <c r="Q11" s="124" t="s">
        <v>26</v>
      </c>
      <c r="R11" s="124" t="s">
        <v>27</v>
      </c>
      <c r="S11" s="124" t="s">
        <v>28</v>
      </c>
      <c r="T11" s="98"/>
      <c r="U11" s="98"/>
      <c r="V11" s="125" t="s">
        <v>25</v>
      </c>
      <c r="W11" s="125" t="s">
        <v>26</v>
      </c>
      <c r="X11" s="125" t="s">
        <v>27</v>
      </c>
      <c r="Y11" s="125" t="s">
        <v>28</v>
      </c>
      <c r="Z11" s="98"/>
      <c r="AA11" s="98"/>
      <c r="AB11" s="124" t="s">
        <v>25</v>
      </c>
      <c r="AC11" s="124" t="s">
        <v>26</v>
      </c>
      <c r="AD11" s="124" t="s">
        <v>27</v>
      </c>
      <c r="AE11" s="124" t="s">
        <v>28</v>
      </c>
      <c r="AF11" s="98"/>
      <c r="AG11" s="98"/>
      <c r="AH11" s="125" t="s">
        <v>25</v>
      </c>
      <c r="AI11" s="125" t="s">
        <v>26</v>
      </c>
      <c r="AJ11" s="125" t="s">
        <v>27</v>
      </c>
      <c r="AK11" s="126" t="s">
        <v>28</v>
      </c>
      <c r="AL11" s="127"/>
      <c r="AM11" s="128"/>
      <c r="AN11" s="124" t="s">
        <v>25</v>
      </c>
      <c r="AO11" s="124" t="s">
        <v>26</v>
      </c>
      <c r="AP11" s="124" t="s">
        <v>27</v>
      </c>
      <c r="AQ11" s="124" t="s">
        <v>28</v>
      </c>
      <c r="AR11" s="98"/>
      <c r="AS11" s="98"/>
      <c r="AT11" s="125" t="s">
        <v>25</v>
      </c>
      <c r="AU11" s="125" t="s">
        <v>26</v>
      </c>
      <c r="AV11" s="125" t="s">
        <v>27</v>
      </c>
      <c r="AW11" s="126" t="s">
        <v>28</v>
      </c>
      <c r="AX11" s="98"/>
      <c r="AY11" s="128"/>
      <c r="AZ11" s="124" t="s">
        <v>25</v>
      </c>
      <c r="BA11" s="124" t="s">
        <v>26</v>
      </c>
      <c r="BB11" s="124" t="s">
        <v>27</v>
      </c>
      <c r="BC11" s="175" t="s">
        <v>28</v>
      </c>
    </row>
    <row r="12" spans="1:56" s="16" customFormat="1" ht="40.15" customHeight="1">
      <c r="A12" s="218" t="s">
        <v>29</v>
      </c>
      <c r="B12" s="198"/>
      <c r="C12" s="198"/>
      <c r="D12" s="198"/>
      <c r="E12" s="198"/>
      <c r="F12" s="198"/>
      <c r="G12" s="198"/>
      <c r="H12" s="129"/>
      <c r="I12" s="129"/>
      <c r="J12" s="129"/>
      <c r="K12" s="129"/>
      <c r="L12" s="129"/>
      <c r="M12" s="129"/>
      <c r="N12" s="130"/>
      <c r="O12" s="131"/>
      <c r="P12" s="130"/>
      <c r="Q12" s="130"/>
      <c r="R12" s="130"/>
      <c r="S12" s="130"/>
      <c r="T12" s="130"/>
      <c r="U12" s="130"/>
      <c r="V12" s="130"/>
      <c r="W12" s="130"/>
      <c r="X12" s="130"/>
      <c r="Y12" s="130"/>
      <c r="Z12" s="130"/>
      <c r="AA12" s="130"/>
      <c r="AB12" s="130"/>
      <c r="AC12" s="130"/>
      <c r="AD12" s="130"/>
      <c r="AE12" s="130"/>
      <c r="AF12" s="132"/>
      <c r="AG12" s="132"/>
      <c r="AH12" s="132"/>
      <c r="AI12" s="132"/>
      <c r="AJ12" s="132"/>
      <c r="AK12" s="132"/>
      <c r="AL12" s="132"/>
      <c r="AM12" s="132"/>
      <c r="AN12" s="132"/>
      <c r="AO12" s="132"/>
      <c r="AP12" s="132"/>
      <c r="AQ12" s="132"/>
      <c r="AR12" s="132"/>
      <c r="AS12" s="132"/>
      <c r="AT12" s="132"/>
      <c r="AU12" s="132"/>
      <c r="AV12" s="132"/>
      <c r="AW12" s="132"/>
      <c r="AX12" s="132"/>
      <c r="AY12" s="132"/>
      <c r="AZ12" s="132"/>
      <c r="BA12" s="132"/>
      <c r="BB12" s="132"/>
      <c r="BC12" s="133"/>
    </row>
    <row r="13" spans="1:56" s="4" customFormat="1" ht="24.75" customHeight="1">
      <c r="A13" s="221" t="s">
        <v>30</v>
      </c>
      <c r="B13" s="75">
        <f>COUNTIF(H13:BC13,"E")</f>
        <v>0</v>
      </c>
      <c r="C13" s="76">
        <f>SUM(D13:G13)</f>
        <v>4</v>
      </c>
      <c r="D13" s="77">
        <f>SUM(J13,P13,V13,AB13,AH13,AN13,AT13,AZ13)</f>
        <v>4</v>
      </c>
      <c r="E13" s="77">
        <f>SUM(K13,Q13,W13,AC13,AI13,AO13,AU13,BA13)</f>
        <v>0</v>
      </c>
      <c r="F13" s="77">
        <f>SUM(L13,R13,X13,AD13,AJ13,AP13,AV13,BB13)</f>
        <v>0</v>
      </c>
      <c r="G13" s="197">
        <f>SUM(M13,S13,Y13,AE13,AK13,AQ13,AW13,BC13)</f>
        <v>0</v>
      </c>
      <c r="H13" s="78" t="s">
        <v>31</v>
      </c>
      <c r="I13" s="79" t="s">
        <v>4</v>
      </c>
      <c r="J13" s="80">
        <v>4</v>
      </c>
      <c r="K13" s="80"/>
      <c r="L13" s="80"/>
      <c r="M13" s="81"/>
      <c r="N13" s="82"/>
      <c r="O13" s="79"/>
      <c r="P13" s="83"/>
      <c r="Q13" s="83"/>
      <c r="R13" s="83"/>
      <c r="S13" s="84"/>
      <c r="T13" s="85"/>
      <c r="U13" s="79"/>
      <c r="V13" s="80"/>
      <c r="W13" s="80"/>
      <c r="X13" s="80"/>
      <c r="Y13" s="81"/>
      <c r="Z13" s="82"/>
      <c r="AA13" s="79"/>
      <c r="AB13" s="83"/>
      <c r="AC13" s="83"/>
      <c r="AD13" s="83"/>
      <c r="AE13" s="84"/>
      <c r="AF13" s="85"/>
      <c r="AG13" s="79"/>
      <c r="AH13" s="80"/>
      <c r="AI13" s="80"/>
      <c r="AJ13" s="80"/>
      <c r="AK13" s="81"/>
      <c r="AL13" s="82"/>
      <c r="AM13" s="79"/>
      <c r="AN13" s="83"/>
      <c r="AO13" s="83"/>
      <c r="AP13" s="83"/>
      <c r="AQ13" s="84"/>
      <c r="AR13" s="82"/>
      <c r="AS13" s="79"/>
      <c r="AT13" s="80"/>
      <c r="AU13" s="80"/>
      <c r="AV13" s="80"/>
      <c r="AW13" s="89"/>
      <c r="AX13" s="85"/>
      <c r="AY13" s="79"/>
      <c r="AZ13" s="83"/>
      <c r="BA13" s="83"/>
      <c r="BB13" s="83"/>
      <c r="BC13" s="176"/>
    </row>
    <row r="14" spans="1:56" s="4" customFormat="1" ht="25.15" customHeight="1">
      <c r="A14" s="221" t="s">
        <v>102</v>
      </c>
      <c r="B14" s="75">
        <f t="shared" ref="B14:B25" si="0">COUNTIF(H14:BC14,"E")</f>
        <v>0</v>
      </c>
      <c r="C14" s="76">
        <f t="shared" ref="C14:C25" si="1">SUM(D14:G14)</f>
        <v>1</v>
      </c>
      <c r="D14" s="77">
        <f t="shared" ref="D14:D25" si="2">SUM(J14,P14,V14,AB14,AH14,AN14,AT14,AZ14)</f>
        <v>0</v>
      </c>
      <c r="E14" s="77">
        <f t="shared" ref="E14:E25" si="3">SUM(K14,Q14,W14,AC14,AI14,AO14,AU14,BA14)</f>
        <v>1</v>
      </c>
      <c r="F14" s="77">
        <f t="shared" ref="F14:F25" si="4">SUM(L14,R14,X14,AD14,AJ14,AP14,AV14,BB14)</f>
        <v>0</v>
      </c>
      <c r="G14" s="88">
        <f t="shared" ref="G14:G25" si="5">SUM(M14,S14,Y14,AE14,AK14,AQ14,AW14,BC14)</f>
        <v>0</v>
      </c>
      <c r="H14" s="78" t="s">
        <v>31</v>
      </c>
      <c r="I14" s="79" t="s">
        <v>4</v>
      </c>
      <c r="J14" s="80"/>
      <c r="K14" s="80">
        <v>1</v>
      </c>
      <c r="L14" s="80"/>
      <c r="M14" s="81"/>
      <c r="N14" s="82"/>
      <c r="O14" s="79"/>
      <c r="P14" s="83"/>
      <c r="Q14" s="83"/>
      <c r="R14" s="83"/>
      <c r="S14" s="84"/>
      <c r="T14" s="85"/>
      <c r="U14" s="79"/>
      <c r="V14" s="80"/>
      <c r="W14" s="80"/>
      <c r="X14" s="80"/>
      <c r="Y14" s="81"/>
      <c r="Z14" s="82"/>
      <c r="AA14" s="79"/>
      <c r="AB14" s="83"/>
      <c r="AC14" s="83"/>
      <c r="AD14" s="83"/>
      <c r="AE14" s="84"/>
      <c r="AF14" s="85"/>
      <c r="AG14" s="79"/>
      <c r="AH14" s="80"/>
      <c r="AI14" s="80"/>
      <c r="AJ14" s="80"/>
      <c r="AK14" s="81"/>
      <c r="AL14" s="82"/>
      <c r="AM14" s="79"/>
      <c r="AN14" s="83"/>
      <c r="AO14" s="83"/>
      <c r="AP14" s="83"/>
      <c r="AQ14" s="84"/>
      <c r="AR14" s="82"/>
      <c r="AS14" s="79"/>
      <c r="AT14" s="80"/>
      <c r="AU14" s="80"/>
      <c r="AV14" s="80"/>
      <c r="AW14" s="89"/>
      <c r="AX14" s="85"/>
      <c r="AY14" s="79"/>
      <c r="AZ14" s="83"/>
      <c r="BA14" s="83"/>
      <c r="BB14" s="83"/>
      <c r="BC14" s="176"/>
      <c r="BD14" s="178"/>
    </row>
    <row r="15" spans="1:56" s="4" customFormat="1" ht="25.15" customHeight="1">
      <c r="A15" s="222" t="s">
        <v>32</v>
      </c>
      <c r="B15" s="91">
        <f t="shared" si="0"/>
        <v>1</v>
      </c>
      <c r="C15" s="92">
        <f t="shared" si="1"/>
        <v>80</v>
      </c>
      <c r="D15" s="77">
        <f t="shared" si="2"/>
        <v>0</v>
      </c>
      <c r="E15" s="77">
        <f t="shared" si="3"/>
        <v>80</v>
      </c>
      <c r="F15" s="77">
        <f t="shared" si="4"/>
        <v>0</v>
      </c>
      <c r="G15" s="88">
        <f t="shared" si="5"/>
        <v>0</v>
      </c>
      <c r="H15" s="85"/>
      <c r="I15" s="79"/>
      <c r="J15" s="87"/>
      <c r="K15" s="80"/>
      <c r="L15" s="80"/>
      <c r="M15" s="81"/>
      <c r="N15" s="82">
        <v>5</v>
      </c>
      <c r="O15" s="79"/>
      <c r="P15" s="83"/>
      <c r="Q15" s="83">
        <v>40</v>
      </c>
      <c r="R15" s="83"/>
      <c r="S15" s="84"/>
      <c r="T15" s="85">
        <v>5</v>
      </c>
      <c r="U15" s="79" t="s">
        <v>33</v>
      </c>
      <c r="V15" s="80"/>
      <c r="W15" s="80">
        <v>40</v>
      </c>
      <c r="X15" s="80"/>
      <c r="Y15" s="81"/>
      <c r="Z15" s="82"/>
      <c r="AA15" s="79"/>
      <c r="AB15" s="83"/>
      <c r="AC15" s="83"/>
      <c r="AD15" s="83"/>
      <c r="AE15" s="84"/>
      <c r="AF15" s="85"/>
      <c r="AG15" s="79"/>
      <c r="AH15" s="80"/>
      <c r="AI15" s="80"/>
      <c r="AJ15" s="80"/>
      <c r="AK15" s="81"/>
      <c r="AL15" s="82"/>
      <c r="AM15" s="79"/>
      <c r="AN15" s="83"/>
      <c r="AO15" s="83"/>
      <c r="AP15" s="83"/>
      <c r="AQ15" s="84"/>
      <c r="AR15" s="82"/>
      <c r="AS15" s="79"/>
      <c r="AT15" s="80"/>
      <c r="AU15" s="80"/>
      <c r="AV15" s="80"/>
      <c r="AW15" s="89"/>
      <c r="AX15" s="85"/>
      <c r="AY15" s="79"/>
      <c r="AZ15" s="83"/>
      <c r="BA15" s="83"/>
      <c r="BB15" s="83"/>
      <c r="BC15" s="176"/>
      <c r="BD15" s="178"/>
    </row>
    <row r="16" spans="1:56" s="4" customFormat="1" ht="25.15" customHeight="1">
      <c r="A16" s="172" t="s">
        <v>34</v>
      </c>
      <c r="B16" s="94">
        <f t="shared" si="0"/>
        <v>0</v>
      </c>
      <c r="C16" s="95">
        <f t="shared" si="1"/>
        <v>0</v>
      </c>
      <c r="D16" s="77">
        <f t="shared" si="2"/>
        <v>0</v>
      </c>
      <c r="E16" s="77">
        <f t="shared" si="3"/>
        <v>0</v>
      </c>
      <c r="F16" s="77">
        <f t="shared" si="4"/>
        <v>0</v>
      </c>
      <c r="G16" s="88">
        <f t="shared" si="5"/>
        <v>0</v>
      </c>
      <c r="H16" s="85"/>
      <c r="I16" s="79"/>
      <c r="J16" s="87"/>
      <c r="K16" s="80"/>
      <c r="L16" s="80"/>
      <c r="M16" s="81"/>
      <c r="N16" s="82"/>
      <c r="O16" s="79"/>
      <c r="P16" s="83"/>
      <c r="Q16" s="83"/>
      <c r="R16" s="83"/>
      <c r="S16" s="84"/>
      <c r="T16" s="85"/>
      <c r="U16" s="79"/>
      <c r="V16" s="80"/>
      <c r="W16" s="80"/>
      <c r="X16" s="80"/>
      <c r="Y16" s="81"/>
      <c r="Z16" s="82"/>
      <c r="AA16" s="79"/>
      <c r="AB16" s="83"/>
      <c r="AC16" s="83"/>
      <c r="AD16" s="83"/>
      <c r="AE16" s="84"/>
      <c r="AF16" s="85"/>
      <c r="AG16" s="79"/>
      <c r="AH16" s="80"/>
      <c r="AI16" s="80"/>
      <c r="AJ16" s="80"/>
      <c r="AK16" s="81"/>
      <c r="AL16" s="82"/>
      <c r="AM16" s="79"/>
      <c r="AN16" s="83"/>
      <c r="AO16" s="83"/>
      <c r="AP16" s="83"/>
      <c r="AQ16" s="84"/>
      <c r="AR16" s="82"/>
      <c r="AS16" s="79"/>
      <c r="AT16" s="80"/>
      <c r="AU16" s="80"/>
      <c r="AV16" s="80"/>
      <c r="AW16" s="89"/>
      <c r="AX16" s="85"/>
      <c r="AY16" s="79"/>
      <c r="AZ16" s="83"/>
      <c r="BA16" s="83"/>
      <c r="BB16" s="83"/>
      <c r="BC16" s="176"/>
      <c r="BD16" s="178"/>
    </row>
    <row r="17" spans="1:56" s="4" customFormat="1" ht="25.15" customHeight="1">
      <c r="A17" s="223" t="s">
        <v>35</v>
      </c>
      <c r="B17" s="96">
        <f t="shared" si="0"/>
        <v>0</v>
      </c>
      <c r="C17" s="97">
        <f t="shared" si="1"/>
        <v>0</v>
      </c>
      <c r="D17" s="77">
        <f t="shared" si="2"/>
        <v>0</v>
      </c>
      <c r="E17" s="77">
        <f t="shared" si="3"/>
        <v>0</v>
      </c>
      <c r="F17" s="77">
        <f t="shared" si="4"/>
        <v>0</v>
      </c>
      <c r="G17" s="88">
        <f t="shared" si="5"/>
        <v>0</v>
      </c>
      <c r="H17" s="85"/>
      <c r="I17" s="79"/>
      <c r="J17" s="87"/>
      <c r="K17" s="80"/>
      <c r="L17" s="80"/>
      <c r="M17" s="81"/>
      <c r="N17" s="82"/>
      <c r="O17" s="79"/>
      <c r="P17" s="83"/>
      <c r="Q17" s="83"/>
      <c r="R17" s="83"/>
      <c r="S17" s="84"/>
      <c r="T17" s="85"/>
      <c r="U17" s="79"/>
      <c r="V17" s="80"/>
      <c r="W17" s="80"/>
      <c r="X17" s="80"/>
      <c r="Y17" s="81"/>
      <c r="Z17" s="82"/>
      <c r="AA17" s="79"/>
      <c r="AB17" s="83"/>
      <c r="AC17" s="83"/>
      <c r="AD17" s="83"/>
      <c r="AE17" s="84"/>
      <c r="AF17" s="85"/>
      <c r="AG17" s="79"/>
      <c r="AH17" s="80"/>
      <c r="AI17" s="80"/>
      <c r="AJ17" s="80"/>
      <c r="AK17" s="81"/>
      <c r="AL17" s="82"/>
      <c r="AM17" s="79"/>
      <c r="AN17" s="83"/>
      <c r="AO17" s="83"/>
      <c r="AP17" s="83"/>
      <c r="AQ17" s="84"/>
      <c r="AR17" s="82"/>
      <c r="AS17" s="79"/>
      <c r="AT17" s="80"/>
      <c r="AU17" s="80"/>
      <c r="AV17" s="80"/>
      <c r="AW17" s="89"/>
      <c r="AX17" s="85"/>
      <c r="AY17" s="79"/>
      <c r="AZ17" s="83"/>
      <c r="BA17" s="83"/>
      <c r="BB17" s="83"/>
      <c r="BC17" s="176"/>
      <c r="BD17" s="178"/>
    </row>
    <row r="18" spans="1:56" s="4" customFormat="1" ht="25.15" customHeight="1">
      <c r="A18" s="224" t="s">
        <v>36</v>
      </c>
      <c r="B18" s="75">
        <f t="shared" si="0"/>
        <v>0</v>
      </c>
      <c r="C18" s="76">
        <f t="shared" si="1"/>
        <v>2</v>
      </c>
      <c r="D18" s="77">
        <f t="shared" si="2"/>
        <v>0</v>
      </c>
      <c r="E18" s="77">
        <f t="shared" si="3"/>
        <v>0</v>
      </c>
      <c r="F18" s="77">
        <f t="shared" si="4"/>
        <v>0</v>
      </c>
      <c r="G18" s="88">
        <f t="shared" si="5"/>
        <v>2</v>
      </c>
      <c r="H18" s="85"/>
      <c r="I18" s="79"/>
      <c r="J18" s="80"/>
      <c r="K18" s="80"/>
      <c r="L18" s="80"/>
      <c r="M18" s="81"/>
      <c r="N18" s="82"/>
      <c r="O18" s="79"/>
      <c r="P18" s="83"/>
      <c r="Q18" s="83"/>
      <c r="R18" s="83"/>
      <c r="S18" s="84"/>
      <c r="T18" s="85"/>
      <c r="U18" s="79"/>
      <c r="V18" s="80"/>
      <c r="W18" s="80"/>
      <c r="X18" s="80"/>
      <c r="Y18" s="81"/>
      <c r="Z18" s="82"/>
      <c r="AA18" s="79"/>
      <c r="AB18" s="83"/>
      <c r="AC18" s="83"/>
      <c r="AD18" s="83"/>
      <c r="AE18" s="84"/>
      <c r="AF18" s="85"/>
      <c r="AG18" s="79"/>
      <c r="AH18" s="80"/>
      <c r="AI18" s="80"/>
      <c r="AJ18" s="80"/>
      <c r="AK18" s="81"/>
      <c r="AL18" s="86"/>
      <c r="AM18" s="79"/>
      <c r="AN18" s="83"/>
      <c r="AO18" s="83"/>
      <c r="AP18" s="83"/>
      <c r="AQ18" s="84"/>
      <c r="AR18" s="82" t="s">
        <v>31</v>
      </c>
      <c r="AS18" s="79" t="s">
        <v>4</v>
      </c>
      <c r="AT18" s="80"/>
      <c r="AU18" s="80"/>
      <c r="AV18" s="80"/>
      <c r="AW18" s="89">
        <v>2</v>
      </c>
      <c r="AX18" s="78"/>
      <c r="AY18" s="79"/>
      <c r="AZ18" s="83"/>
      <c r="BA18" s="83"/>
      <c r="BB18" s="83"/>
      <c r="BC18" s="176"/>
      <c r="BD18" s="178"/>
    </row>
    <row r="19" spans="1:56" s="4" customFormat="1" ht="25.15" customHeight="1">
      <c r="A19" s="222" t="s">
        <v>37</v>
      </c>
      <c r="B19" s="91">
        <f t="shared" si="0"/>
        <v>0</v>
      </c>
      <c r="C19" s="92">
        <f t="shared" si="1"/>
        <v>16</v>
      </c>
      <c r="D19" s="77">
        <f t="shared" si="2"/>
        <v>16</v>
      </c>
      <c r="E19" s="77">
        <f t="shared" si="3"/>
        <v>0</v>
      </c>
      <c r="F19" s="77">
        <f t="shared" si="4"/>
        <v>0</v>
      </c>
      <c r="G19" s="88">
        <f t="shared" si="5"/>
        <v>0</v>
      </c>
      <c r="H19" s="85"/>
      <c r="I19" s="79"/>
      <c r="J19" s="80"/>
      <c r="K19" s="80"/>
      <c r="L19" s="80"/>
      <c r="M19" s="81"/>
      <c r="N19" s="82"/>
      <c r="O19" s="79"/>
      <c r="P19" s="83"/>
      <c r="Q19" s="83"/>
      <c r="R19" s="83"/>
      <c r="S19" s="84"/>
      <c r="T19" s="85"/>
      <c r="U19" s="79"/>
      <c r="V19" s="80"/>
      <c r="W19" s="80"/>
      <c r="X19" s="80"/>
      <c r="Y19" s="81"/>
      <c r="Z19" s="82"/>
      <c r="AA19" s="79"/>
      <c r="AB19" s="83"/>
      <c r="AC19" s="83"/>
      <c r="AD19" s="83"/>
      <c r="AE19" s="84"/>
      <c r="AF19" s="85"/>
      <c r="AG19" s="79"/>
      <c r="AH19" s="80"/>
      <c r="AI19" s="80"/>
      <c r="AJ19" s="80"/>
      <c r="AK19" s="81"/>
      <c r="AL19" s="82"/>
      <c r="AM19" s="79"/>
      <c r="AN19" s="83"/>
      <c r="AO19" s="83"/>
      <c r="AP19" s="83"/>
      <c r="AQ19" s="84"/>
      <c r="AR19" s="82"/>
      <c r="AS19" s="79"/>
      <c r="AT19" s="80"/>
      <c r="AU19" s="80"/>
      <c r="AV19" s="80"/>
      <c r="AW19" s="89"/>
      <c r="AX19" s="85">
        <v>2</v>
      </c>
      <c r="AY19" s="79"/>
      <c r="AZ19" s="83">
        <v>16</v>
      </c>
      <c r="BA19" s="83"/>
      <c r="BB19" s="83"/>
      <c r="BC19" s="176"/>
      <c r="BD19" s="178"/>
    </row>
    <row r="20" spans="1:56" s="4" customFormat="1" ht="25.15" customHeight="1">
      <c r="A20" s="172" t="s">
        <v>38</v>
      </c>
      <c r="B20" s="94">
        <f t="shared" si="0"/>
        <v>0</v>
      </c>
      <c r="C20" s="95">
        <f t="shared" si="1"/>
        <v>0</v>
      </c>
      <c r="D20" s="77">
        <f t="shared" si="2"/>
        <v>0</v>
      </c>
      <c r="E20" s="77">
        <f t="shared" si="3"/>
        <v>0</v>
      </c>
      <c r="F20" s="77">
        <f t="shared" si="4"/>
        <v>0</v>
      </c>
      <c r="G20" s="88">
        <f t="shared" si="5"/>
        <v>0</v>
      </c>
      <c r="H20" s="85"/>
      <c r="I20" s="79"/>
      <c r="J20" s="80"/>
      <c r="K20" s="80"/>
      <c r="L20" s="80"/>
      <c r="M20" s="81"/>
      <c r="N20" s="82"/>
      <c r="O20" s="79"/>
      <c r="P20" s="83"/>
      <c r="Q20" s="83"/>
      <c r="R20" s="83"/>
      <c r="S20" s="84"/>
      <c r="T20" s="85"/>
      <c r="U20" s="79"/>
      <c r="V20" s="80"/>
      <c r="W20" s="80"/>
      <c r="X20" s="80"/>
      <c r="Y20" s="81"/>
      <c r="Z20" s="82"/>
      <c r="AA20" s="79"/>
      <c r="AB20" s="83"/>
      <c r="AC20" s="83"/>
      <c r="AD20" s="83"/>
      <c r="AE20" s="84"/>
      <c r="AF20" s="85"/>
      <c r="AG20" s="79"/>
      <c r="AH20" s="80"/>
      <c r="AI20" s="80"/>
      <c r="AJ20" s="80"/>
      <c r="AK20" s="81"/>
      <c r="AL20" s="82"/>
      <c r="AM20" s="79"/>
      <c r="AN20" s="83"/>
      <c r="AO20" s="83"/>
      <c r="AP20" s="83"/>
      <c r="AQ20" s="84"/>
      <c r="AR20" s="82"/>
      <c r="AS20" s="79"/>
      <c r="AT20" s="80"/>
      <c r="AU20" s="80"/>
      <c r="AV20" s="80"/>
      <c r="AW20" s="89"/>
      <c r="AX20" s="85"/>
      <c r="AY20" s="79"/>
      <c r="AZ20" s="83"/>
      <c r="BA20" s="83"/>
      <c r="BB20" s="83"/>
      <c r="BC20" s="176"/>
      <c r="BD20" s="178"/>
    </row>
    <row r="21" spans="1:56" s="4" customFormat="1" ht="25.15" customHeight="1">
      <c r="A21" s="223" t="s">
        <v>39</v>
      </c>
      <c r="B21" s="96">
        <f t="shared" si="0"/>
        <v>0</v>
      </c>
      <c r="C21" s="97">
        <f t="shared" si="1"/>
        <v>0</v>
      </c>
      <c r="D21" s="77">
        <f t="shared" si="2"/>
        <v>0</v>
      </c>
      <c r="E21" s="77">
        <f t="shared" si="3"/>
        <v>0</v>
      </c>
      <c r="F21" s="77">
        <f t="shared" si="4"/>
        <v>0</v>
      </c>
      <c r="G21" s="88">
        <f t="shared" si="5"/>
        <v>0</v>
      </c>
      <c r="H21" s="85"/>
      <c r="I21" s="79"/>
      <c r="J21" s="80"/>
      <c r="K21" s="80"/>
      <c r="L21" s="80"/>
      <c r="M21" s="81"/>
      <c r="N21" s="82"/>
      <c r="O21" s="79"/>
      <c r="P21" s="83"/>
      <c r="Q21" s="83"/>
      <c r="R21" s="83"/>
      <c r="S21" s="84"/>
      <c r="T21" s="85"/>
      <c r="U21" s="79"/>
      <c r="V21" s="80"/>
      <c r="W21" s="80"/>
      <c r="X21" s="80"/>
      <c r="Y21" s="81"/>
      <c r="Z21" s="82"/>
      <c r="AA21" s="79"/>
      <c r="AB21" s="83"/>
      <c r="AC21" s="83"/>
      <c r="AD21" s="83"/>
      <c r="AE21" s="84"/>
      <c r="AF21" s="85"/>
      <c r="AG21" s="79"/>
      <c r="AH21" s="80"/>
      <c r="AI21" s="80"/>
      <c r="AJ21" s="80"/>
      <c r="AK21" s="81"/>
      <c r="AL21" s="82"/>
      <c r="AM21" s="79"/>
      <c r="AN21" s="83"/>
      <c r="AO21" s="83"/>
      <c r="AP21" s="83"/>
      <c r="AQ21" s="84"/>
      <c r="AR21" s="82"/>
      <c r="AS21" s="79"/>
      <c r="AT21" s="80"/>
      <c r="AU21" s="80"/>
      <c r="AV21" s="80"/>
      <c r="AW21" s="89"/>
      <c r="AX21" s="85"/>
      <c r="AY21" s="79"/>
      <c r="AZ21" s="83"/>
      <c r="BA21" s="83"/>
      <c r="BB21" s="83"/>
      <c r="BC21" s="176"/>
      <c r="BD21" s="178"/>
    </row>
    <row r="22" spans="1:56" s="4" customFormat="1" ht="25.15" customHeight="1">
      <c r="A22" s="222" t="s">
        <v>37</v>
      </c>
      <c r="B22" s="91">
        <f t="shared" si="0"/>
        <v>0</v>
      </c>
      <c r="C22" s="92">
        <f t="shared" si="1"/>
        <v>16</v>
      </c>
      <c r="D22" s="77">
        <f t="shared" si="2"/>
        <v>16</v>
      </c>
      <c r="E22" s="77">
        <f t="shared" si="3"/>
        <v>0</v>
      </c>
      <c r="F22" s="77">
        <f t="shared" si="4"/>
        <v>0</v>
      </c>
      <c r="G22" s="88">
        <f t="shared" si="5"/>
        <v>0</v>
      </c>
      <c r="H22" s="85"/>
      <c r="I22" s="79"/>
      <c r="J22" s="80"/>
      <c r="K22" s="80"/>
      <c r="L22" s="80"/>
      <c r="M22" s="81"/>
      <c r="N22" s="82"/>
      <c r="O22" s="79"/>
      <c r="P22" s="83"/>
      <c r="Q22" s="83"/>
      <c r="R22" s="83"/>
      <c r="S22" s="84"/>
      <c r="T22" s="85"/>
      <c r="U22" s="79"/>
      <c r="V22" s="80"/>
      <c r="W22" s="80"/>
      <c r="X22" s="80"/>
      <c r="Y22" s="81"/>
      <c r="Z22" s="82"/>
      <c r="AA22" s="79"/>
      <c r="AB22" s="83"/>
      <c r="AC22" s="83"/>
      <c r="AD22" s="83"/>
      <c r="AE22" s="84"/>
      <c r="AF22" s="85"/>
      <c r="AG22" s="79"/>
      <c r="AH22" s="80"/>
      <c r="AI22" s="80"/>
      <c r="AJ22" s="80"/>
      <c r="AK22" s="81"/>
      <c r="AL22" s="82"/>
      <c r="AM22" s="79"/>
      <c r="AN22" s="83"/>
      <c r="AO22" s="83"/>
      <c r="AP22" s="83"/>
      <c r="AQ22" s="84"/>
      <c r="AR22" s="82"/>
      <c r="AS22" s="79"/>
      <c r="AT22" s="80"/>
      <c r="AU22" s="80"/>
      <c r="AV22" s="80"/>
      <c r="AW22" s="89"/>
      <c r="AX22" s="85">
        <v>2</v>
      </c>
      <c r="AY22" s="79"/>
      <c r="AZ22" s="83">
        <v>16</v>
      </c>
      <c r="BA22" s="83"/>
      <c r="BB22" s="83"/>
      <c r="BC22" s="176"/>
      <c r="BD22" s="178"/>
    </row>
    <row r="23" spans="1:56" s="4" customFormat="1" ht="25.15" customHeight="1">
      <c r="A23" s="172" t="s">
        <v>40</v>
      </c>
      <c r="B23" s="94">
        <f t="shared" si="0"/>
        <v>0</v>
      </c>
      <c r="C23" s="95">
        <f t="shared" si="1"/>
        <v>0</v>
      </c>
      <c r="D23" s="77">
        <f t="shared" si="2"/>
        <v>0</v>
      </c>
      <c r="E23" s="77">
        <f t="shared" si="3"/>
        <v>0</v>
      </c>
      <c r="F23" s="77">
        <f t="shared" si="4"/>
        <v>0</v>
      </c>
      <c r="G23" s="88">
        <f t="shared" si="5"/>
        <v>0</v>
      </c>
      <c r="H23" s="85"/>
      <c r="I23" s="79"/>
      <c r="J23" s="80"/>
      <c r="K23" s="80"/>
      <c r="L23" s="80"/>
      <c r="M23" s="81"/>
      <c r="N23" s="82"/>
      <c r="O23" s="79"/>
      <c r="P23" s="83"/>
      <c r="Q23" s="83"/>
      <c r="R23" s="83"/>
      <c r="S23" s="84"/>
      <c r="T23" s="85"/>
      <c r="U23" s="79"/>
      <c r="V23" s="80"/>
      <c r="W23" s="80"/>
      <c r="X23" s="80"/>
      <c r="Y23" s="81"/>
      <c r="Z23" s="82"/>
      <c r="AA23" s="79"/>
      <c r="AB23" s="83"/>
      <c r="AC23" s="83"/>
      <c r="AD23" s="83"/>
      <c r="AE23" s="84"/>
      <c r="AF23" s="85"/>
      <c r="AG23" s="79"/>
      <c r="AH23" s="80"/>
      <c r="AI23" s="80"/>
      <c r="AJ23" s="80"/>
      <c r="AK23" s="81"/>
      <c r="AL23" s="82"/>
      <c r="AM23" s="79"/>
      <c r="AN23" s="83"/>
      <c r="AO23" s="83"/>
      <c r="AP23" s="83"/>
      <c r="AQ23" s="84"/>
      <c r="AR23" s="82"/>
      <c r="AS23" s="79"/>
      <c r="AT23" s="80"/>
      <c r="AU23" s="80"/>
      <c r="AV23" s="80"/>
      <c r="AW23" s="89"/>
      <c r="AX23" s="85"/>
      <c r="AY23" s="79"/>
      <c r="AZ23" s="83"/>
      <c r="BA23" s="83"/>
      <c r="BB23" s="83"/>
      <c r="BC23" s="176"/>
      <c r="BD23" s="178"/>
    </row>
    <row r="24" spans="1:56" s="4" customFormat="1" ht="25.15" customHeight="1">
      <c r="A24" s="223" t="s">
        <v>41</v>
      </c>
      <c r="B24" s="96">
        <f t="shared" si="0"/>
        <v>0</v>
      </c>
      <c r="C24" s="97">
        <f t="shared" si="1"/>
        <v>0</v>
      </c>
      <c r="D24" s="77">
        <f t="shared" si="2"/>
        <v>0</v>
      </c>
      <c r="E24" s="77">
        <f t="shared" si="3"/>
        <v>0</v>
      </c>
      <c r="F24" s="77">
        <f t="shared" si="4"/>
        <v>0</v>
      </c>
      <c r="G24" s="88">
        <f t="shared" si="5"/>
        <v>0</v>
      </c>
      <c r="H24" s="85"/>
      <c r="I24" s="79"/>
      <c r="J24" s="80"/>
      <c r="K24" s="80"/>
      <c r="L24" s="80"/>
      <c r="M24" s="81"/>
      <c r="N24" s="82"/>
      <c r="O24" s="79"/>
      <c r="P24" s="83"/>
      <c r="Q24" s="83"/>
      <c r="R24" s="83"/>
      <c r="S24" s="84"/>
      <c r="T24" s="85"/>
      <c r="U24" s="79"/>
      <c r="V24" s="80"/>
      <c r="W24" s="80"/>
      <c r="X24" s="80"/>
      <c r="Y24" s="81"/>
      <c r="Z24" s="82"/>
      <c r="AA24" s="79"/>
      <c r="AB24" s="83"/>
      <c r="AC24" s="83"/>
      <c r="AD24" s="83"/>
      <c r="AE24" s="84"/>
      <c r="AF24" s="85"/>
      <c r="AG24" s="79"/>
      <c r="AH24" s="80"/>
      <c r="AI24" s="80"/>
      <c r="AJ24" s="80"/>
      <c r="AK24" s="81"/>
      <c r="AL24" s="82"/>
      <c r="AM24" s="79"/>
      <c r="AN24" s="83"/>
      <c r="AO24" s="83"/>
      <c r="AP24" s="83"/>
      <c r="AQ24" s="84"/>
      <c r="AR24" s="82"/>
      <c r="AS24" s="79"/>
      <c r="AT24" s="80"/>
      <c r="AU24" s="80"/>
      <c r="AV24" s="80"/>
      <c r="AW24" s="89"/>
      <c r="AX24" s="85"/>
      <c r="AY24" s="79"/>
      <c r="AZ24" s="83"/>
      <c r="BA24" s="83"/>
      <c r="BB24" s="83"/>
      <c r="BC24" s="176"/>
      <c r="BD24" s="178"/>
    </row>
    <row r="25" spans="1:56" s="4" customFormat="1" ht="25.15" customHeight="1">
      <c r="A25" s="225" t="s">
        <v>42</v>
      </c>
      <c r="B25" s="136">
        <f t="shared" si="0"/>
        <v>0</v>
      </c>
      <c r="C25" s="137">
        <f t="shared" si="1"/>
        <v>8</v>
      </c>
      <c r="D25" s="77">
        <f t="shared" si="2"/>
        <v>8</v>
      </c>
      <c r="E25" s="77">
        <f t="shared" si="3"/>
        <v>0</v>
      </c>
      <c r="F25" s="77">
        <f t="shared" si="4"/>
        <v>0</v>
      </c>
      <c r="G25" s="88">
        <f t="shared" si="5"/>
        <v>0</v>
      </c>
      <c r="H25" s="138"/>
      <c r="I25" s="139"/>
      <c r="J25" s="140"/>
      <c r="K25" s="140"/>
      <c r="L25" s="140"/>
      <c r="M25" s="141"/>
      <c r="N25" s="142"/>
      <c r="O25" s="139"/>
      <c r="P25" s="143"/>
      <c r="Q25" s="143"/>
      <c r="R25" s="143"/>
      <c r="S25" s="144"/>
      <c r="T25" s="138"/>
      <c r="U25" s="139"/>
      <c r="V25" s="140"/>
      <c r="W25" s="140"/>
      <c r="X25" s="140"/>
      <c r="Y25" s="141"/>
      <c r="Z25" s="142"/>
      <c r="AA25" s="139"/>
      <c r="AB25" s="143"/>
      <c r="AC25" s="143"/>
      <c r="AD25" s="143"/>
      <c r="AE25" s="144"/>
      <c r="AF25" s="138"/>
      <c r="AG25" s="139"/>
      <c r="AH25" s="140"/>
      <c r="AI25" s="140"/>
      <c r="AJ25" s="140"/>
      <c r="AK25" s="141"/>
      <c r="AL25" s="142"/>
      <c r="AM25" s="139"/>
      <c r="AN25" s="143"/>
      <c r="AO25" s="143"/>
      <c r="AP25" s="143"/>
      <c r="AQ25" s="144"/>
      <c r="AR25" s="142"/>
      <c r="AS25" s="139"/>
      <c r="AT25" s="140"/>
      <c r="AU25" s="140"/>
      <c r="AV25" s="140"/>
      <c r="AW25" s="149"/>
      <c r="AX25" s="138">
        <v>1</v>
      </c>
      <c r="AY25" s="139"/>
      <c r="AZ25" s="143">
        <v>8</v>
      </c>
      <c r="BA25" s="143"/>
      <c r="BB25" s="143"/>
      <c r="BC25" s="177"/>
      <c r="BD25" s="178"/>
    </row>
    <row r="26" spans="1:56" s="16" customFormat="1" ht="40.15" customHeight="1">
      <c r="A26" s="218" t="s">
        <v>43</v>
      </c>
      <c r="B26" s="198"/>
      <c r="C26" s="198"/>
      <c r="D26" s="198"/>
      <c r="E26" s="198"/>
      <c r="F26" s="198"/>
      <c r="G26" s="198"/>
      <c r="H26" s="145"/>
      <c r="I26" s="145"/>
      <c r="J26" s="145"/>
      <c r="K26" s="145"/>
      <c r="L26" s="145"/>
      <c r="M26" s="145"/>
      <c r="N26" s="134"/>
      <c r="O26" s="135"/>
      <c r="P26" s="134"/>
      <c r="Q26" s="134"/>
      <c r="R26" s="134"/>
      <c r="S26" s="134"/>
      <c r="T26" s="134"/>
      <c r="U26" s="134"/>
      <c r="V26" s="134"/>
      <c r="W26" s="134"/>
      <c r="X26" s="134"/>
      <c r="Y26" s="134"/>
      <c r="Z26" s="134"/>
      <c r="AA26" s="134"/>
      <c r="AB26" s="134"/>
      <c r="AC26" s="134"/>
      <c r="AD26" s="134"/>
      <c r="AE26" s="134"/>
      <c r="BC26" s="146"/>
      <c r="BD26" s="179"/>
    </row>
    <row r="27" spans="1:56" s="4" customFormat="1" ht="25.15" customHeight="1">
      <c r="A27" s="226" t="s">
        <v>46</v>
      </c>
      <c r="B27" s="118">
        <f>COUNTIF(H27:BC27,"E")</f>
        <v>1</v>
      </c>
      <c r="C27" s="76">
        <f>SUM(D27:G27)</f>
        <v>32</v>
      </c>
      <c r="D27" s="77">
        <f>SUM(J27,P27,V27,AB27,AH27,AN27,AT27,AZ27)</f>
        <v>16</v>
      </c>
      <c r="E27" s="77">
        <f>SUM(K27,Q27,W27,AC27,AI27,AO27,AU27,BA27)</f>
        <v>8</v>
      </c>
      <c r="F27" s="77">
        <f>SUM(L27,R27,X27,AD27,AJ27,AP27,AV27,BB27)</f>
        <v>8</v>
      </c>
      <c r="G27" s="88">
        <f>SUM(M27,S27,Y27,AE27,AK27,AQ27,AW27,BC27)</f>
        <v>0</v>
      </c>
      <c r="H27" s="85"/>
      <c r="I27" s="79"/>
      <c r="J27" s="80"/>
      <c r="K27" s="80"/>
      <c r="L27" s="80"/>
      <c r="M27" s="81"/>
      <c r="N27" s="82">
        <v>4</v>
      </c>
      <c r="O27" s="79" t="s">
        <v>33</v>
      </c>
      <c r="P27" s="83">
        <v>16</v>
      </c>
      <c r="Q27" s="83">
        <v>8</v>
      </c>
      <c r="R27" s="83">
        <v>8</v>
      </c>
      <c r="S27" s="84"/>
      <c r="T27" s="85"/>
      <c r="U27" s="79"/>
      <c r="V27" s="80"/>
      <c r="W27" s="80"/>
      <c r="X27" s="80"/>
      <c r="Y27" s="81"/>
      <c r="Z27" s="82"/>
      <c r="AA27" s="79"/>
      <c r="AB27" s="83"/>
      <c r="AC27" s="83"/>
      <c r="AD27" s="83"/>
      <c r="AE27" s="84"/>
      <c r="AF27" s="82"/>
      <c r="AG27" s="79"/>
      <c r="AH27" s="80"/>
      <c r="AI27" s="80"/>
      <c r="AJ27" s="80"/>
      <c r="AK27" s="89"/>
      <c r="AL27" s="85"/>
      <c r="AM27" s="79"/>
      <c r="AN27" s="83"/>
      <c r="AO27" s="83"/>
      <c r="AP27" s="83"/>
      <c r="AQ27" s="90"/>
      <c r="AR27" s="82"/>
      <c r="AS27" s="79"/>
      <c r="AT27" s="80"/>
      <c r="AU27" s="80"/>
      <c r="AV27" s="80"/>
      <c r="AW27" s="89"/>
      <c r="AX27" s="85"/>
      <c r="AY27" s="79"/>
      <c r="AZ27" s="83"/>
      <c r="BA27" s="83"/>
      <c r="BB27" s="83"/>
      <c r="BC27" s="176"/>
      <c r="BD27" s="178"/>
    </row>
    <row r="28" spans="1:56" s="4" customFormat="1" ht="25.15" customHeight="1">
      <c r="A28" s="221" t="s">
        <v>44</v>
      </c>
      <c r="B28" s="118">
        <f>COUNTIF(H28:BC28,"E")</f>
        <v>2</v>
      </c>
      <c r="C28" s="76">
        <f>SUM(D28:G28)</f>
        <v>64</v>
      </c>
      <c r="D28" s="77">
        <f t="shared" ref="D28:G28" si="6">SUM(J28,P28,V28,AB28,AH28,AN28,AT28,AZ28)</f>
        <v>32</v>
      </c>
      <c r="E28" s="77">
        <f t="shared" si="6"/>
        <v>32</v>
      </c>
      <c r="F28" s="77">
        <f t="shared" si="6"/>
        <v>0</v>
      </c>
      <c r="G28" s="88">
        <f t="shared" si="6"/>
        <v>0</v>
      </c>
      <c r="H28" s="85">
        <v>5</v>
      </c>
      <c r="I28" s="79" t="s">
        <v>33</v>
      </c>
      <c r="J28" s="80">
        <v>24</v>
      </c>
      <c r="K28" s="80">
        <v>16</v>
      </c>
      <c r="L28" s="80"/>
      <c r="M28" s="81"/>
      <c r="N28" s="82">
        <v>4</v>
      </c>
      <c r="O28" s="79" t="s">
        <v>33</v>
      </c>
      <c r="P28" s="83">
        <v>8</v>
      </c>
      <c r="Q28" s="83">
        <v>16</v>
      </c>
      <c r="R28" s="83"/>
      <c r="S28" s="84"/>
      <c r="T28" s="85"/>
      <c r="U28" s="79"/>
      <c r="V28" s="80"/>
      <c r="W28" s="80"/>
      <c r="X28" s="80"/>
      <c r="Y28" s="81"/>
      <c r="Z28" s="82"/>
      <c r="AA28" s="79"/>
      <c r="AB28" s="83"/>
      <c r="AC28" s="83"/>
      <c r="AD28" s="83"/>
      <c r="AE28" s="84"/>
      <c r="AF28" s="82"/>
      <c r="AG28" s="79"/>
      <c r="AH28" s="80"/>
      <c r="AI28" s="80"/>
      <c r="AJ28" s="80"/>
      <c r="AK28" s="89"/>
      <c r="AL28" s="85"/>
      <c r="AM28" s="79"/>
      <c r="AN28" s="83"/>
      <c r="AO28" s="83"/>
      <c r="AP28" s="83"/>
      <c r="AQ28" s="90"/>
      <c r="AR28" s="82"/>
      <c r="AS28" s="79"/>
      <c r="AT28" s="80"/>
      <c r="AU28" s="80"/>
      <c r="AV28" s="80"/>
      <c r="AW28" s="89"/>
      <c r="AX28" s="85"/>
      <c r="AY28" s="79"/>
      <c r="AZ28" s="83"/>
      <c r="BA28" s="83"/>
      <c r="BB28" s="83"/>
      <c r="BC28" s="176"/>
      <c r="BD28" s="178"/>
    </row>
    <row r="29" spans="1:56" s="4" customFormat="1" ht="25.15" customHeight="1">
      <c r="A29" s="221" t="s">
        <v>49</v>
      </c>
      <c r="B29" s="118">
        <f>COUNTIF(H29:BC29,"E")</f>
        <v>0</v>
      </c>
      <c r="C29" s="76">
        <f>SUM(D29:G29)</f>
        <v>24</v>
      </c>
      <c r="D29" s="77">
        <f>SUM(J29,P29,V29,AB29,AH29,AN29,AT29,AZ29)</f>
        <v>24</v>
      </c>
      <c r="E29" s="77">
        <f>SUM(K29,Q29,W29,AC29,AI29,AO29,AU29,BA29)</f>
        <v>0</v>
      </c>
      <c r="F29" s="77">
        <f>SUM(L29,R29,X29,AD29,AJ29,AP29,AV29,BB29)</f>
        <v>0</v>
      </c>
      <c r="G29" s="88">
        <f>SUM(M29,S29,Y29,AE29,AK29,AQ29,AW29,BC29)</f>
        <v>0</v>
      </c>
      <c r="H29" s="85">
        <v>3</v>
      </c>
      <c r="I29" s="79"/>
      <c r="J29" s="80">
        <v>24</v>
      </c>
      <c r="K29" s="80"/>
      <c r="L29" s="80"/>
      <c r="M29" s="81"/>
      <c r="N29" s="82"/>
      <c r="O29" s="79"/>
      <c r="P29" s="83"/>
      <c r="Q29" s="83"/>
      <c r="R29" s="83"/>
      <c r="S29" s="84"/>
      <c r="T29" s="85"/>
      <c r="U29" s="79"/>
      <c r="V29" s="80"/>
      <c r="W29" s="80"/>
      <c r="X29" s="80"/>
      <c r="Y29" s="81"/>
      <c r="Z29" s="82"/>
      <c r="AA29" s="79"/>
      <c r="AB29" s="83"/>
      <c r="AC29" s="83"/>
      <c r="AD29" s="83"/>
      <c r="AE29" s="84"/>
      <c r="AF29" s="82"/>
      <c r="AG29" s="79"/>
      <c r="AH29" s="80"/>
      <c r="AI29" s="80"/>
      <c r="AJ29" s="80"/>
      <c r="AK29" s="89"/>
      <c r="AL29" s="85"/>
      <c r="AM29" s="79"/>
      <c r="AN29" s="83"/>
      <c r="AO29" s="83"/>
      <c r="AP29" s="83"/>
      <c r="AQ29" s="90"/>
      <c r="AR29" s="82"/>
      <c r="AS29" s="79"/>
      <c r="AT29" s="80"/>
      <c r="AU29" s="80"/>
      <c r="AV29" s="80"/>
      <c r="AW29" s="89"/>
      <c r="AX29" s="85"/>
      <c r="AY29" s="79"/>
      <c r="AZ29" s="83"/>
      <c r="BA29" s="83"/>
      <c r="BB29" s="83"/>
      <c r="BC29" s="176"/>
      <c r="BD29" s="178"/>
    </row>
    <row r="30" spans="1:56" s="4" customFormat="1" ht="25.15" customHeight="1">
      <c r="A30" s="221" t="s">
        <v>45</v>
      </c>
      <c r="B30" s="118">
        <f t="shared" ref="B30:B37" si="7">COUNTIF(H30:BC30,"E")</f>
        <v>0</v>
      </c>
      <c r="C30" s="76">
        <f t="shared" ref="C30:C37" si="8">SUM(D30:G30)</f>
        <v>40</v>
      </c>
      <c r="D30" s="77">
        <f t="shared" ref="D30:D37" si="9">SUM(J30,P30,V30,AB30,AH30,AN30,AT30,AZ30)</f>
        <v>8</v>
      </c>
      <c r="E30" s="77">
        <f t="shared" ref="E30:E37" si="10">SUM(K30,Q30,W30,AC30,AI30,AO30,AU30,BA30)</f>
        <v>32</v>
      </c>
      <c r="F30" s="77">
        <f t="shared" ref="F30:F37" si="11">SUM(L30,R30,X30,AD30,AJ30,AP30,AV30,BB30)</f>
        <v>0</v>
      </c>
      <c r="G30" s="88">
        <f t="shared" ref="G30:G37" si="12">SUM(M30,S30,Y30,AE30,AK30,AQ30,AW30,BC30)</f>
        <v>0</v>
      </c>
      <c r="H30" s="85">
        <v>5</v>
      </c>
      <c r="I30" s="79"/>
      <c r="J30" s="80">
        <v>8</v>
      </c>
      <c r="K30" s="80">
        <v>32</v>
      </c>
      <c r="L30" s="80"/>
      <c r="M30" s="81"/>
      <c r="N30" s="82"/>
      <c r="O30" s="79"/>
      <c r="P30" s="83"/>
      <c r="Q30" s="83"/>
      <c r="R30" s="83"/>
      <c r="S30" s="84"/>
      <c r="T30" s="85"/>
      <c r="U30" s="79"/>
      <c r="V30" s="80"/>
      <c r="W30" s="80"/>
      <c r="X30" s="80"/>
      <c r="Y30" s="81"/>
      <c r="Z30" s="82"/>
      <c r="AA30" s="79"/>
      <c r="AB30" s="83"/>
      <c r="AC30" s="83"/>
      <c r="AD30" s="83"/>
      <c r="AE30" s="84"/>
      <c r="AF30" s="82"/>
      <c r="AG30" s="79"/>
      <c r="AH30" s="80"/>
      <c r="AI30" s="80"/>
      <c r="AJ30" s="80"/>
      <c r="AK30" s="89"/>
      <c r="AL30" s="85"/>
      <c r="AM30" s="79"/>
      <c r="AN30" s="83"/>
      <c r="AO30" s="83"/>
      <c r="AP30" s="83"/>
      <c r="AQ30" s="90"/>
      <c r="AR30" s="82"/>
      <c r="AS30" s="79"/>
      <c r="AT30" s="80"/>
      <c r="AU30" s="80"/>
      <c r="AV30" s="80"/>
      <c r="AW30" s="89"/>
      <c r="AX30" s="85"/>
      <c r="AY30" s="79"/>
      <c r="AZ30" s="83"/>
      <c r="BA30" s="83"/>
      <c r="BB30" s="83"/>
      <c r="BC30" s="176"/>
      <c r="BD30" s="178"/>
    </row>
    <row r="31" spans="1:56" s="4" customFormat="1" ht="25.15" customHeight="1">
      <c r="A31" s="222" t="s">
        <v>83</v>
      </c>
      <c r="B31" s="115">
        <f t="shared" si="7"/>
        <v>0</v>
      </c>
      <c r="C31" s="92">
        <f t="shared" si="8"/>
        <v>24</v>
      </c>
      <c r="D31" s="77">
        <f t="shared" si="9"/>
        <v>8</v>
      </c>
      <c r="E31" s="77">
        <f t="shared" si="10"/>
        <v>0</v>
      </c>
      <c r="F31" s="77">
        <f t="shared" si="11"/>
        <v>16</v>
      </c>
      <c r="G31" s="88">
        <f t="shared" si="12"/>
        <v>0</v>
      </c>
      <c r="H31" s="85">
        <v>4</v>
      </c>
      <c r="I31" s="79"/>
      <c r="J31" s="80">
        <v>8</v>
      </c>
      <c r="K31" s="80"/>
      <c r="L31" s="80">
        <v>16</v>
      </c>
      <c r="M31" s="81"/>
      <c r="N31" s="82"/>
      <c r="O31" s="79"/>
      <c r="P31" s="83"/>
      <c r="Q31" s="83"/>
      <c r="R31" s="83"/>
      <c r="S31" s="84"/>
      <c r="T31" s="85"/>
      <c r="U31" s="79"/>
      <c r="V31" s="80"/>
      <c r="W31" s="80"/>
      <c r="X31" s="80"/>
      <c r="Y31" s="81"/>
      <c r="Z31" s="82"/>
      <c r="AA31" s="79"/>
      <c r="AB31" s="83"/>
      <c r="AC31" s="83"/>
      <c r="AD31" s="83"/>
      <c r="AE31" s="84"/>
      <c r="AF31" s="82"/>
      <c r="AG31" s="79"/>
      <c r="AH31" s="80"/>
      <c r="AI31" s="80"/>
      <c r="AJ31" s="80"/>
      <c r="AK31" s="89"/>
      <c r="AL31" s="85"/>
      <c r="AM31" s="79"/>
      <c r="AN31" s="83"/>
      <c r="AO31" s="83"/>
      <c r="AP31" s="83"/>
      <c r="AQ31" s="90"/>
      <c r="AR31" s="82"/>
      <c r="AS31" s="79"/>
      <c r="AT31" s="80"/>
      <c r="AU31" s="80"/>
      <c r="AV31" s="80"/>
      <c r="AW31" s="89"/>
      <c r="AX31" s="85"/>
      <c r="AY31" s="79"/>
      <c r="AZ31" s="83"/>
      <c r="BA31" s="83"/>
      <c r="BB31" s="83"/>
      <c r="BC31" s="176"/>
      <c r="BD31" s="178"/>
    </row>
    <row r="32" spans="1:56" s="4" customFormat="1" ht="25.15" customHeight="1">
      <c r="A32" s="172" t="s">
        <v>47</v>
      </c>
      <c r="B32" s="116">
        <f t="shared" si="7"/>
        <v>0</v>
      </c>
      <c r="C32" s="95">
        <f t="shared" si="8"/>
        <v>0</v>
      </c>
      <c r="D32" s="77">
        <f t="shared" si="9"/>
        <v>0</v>
      </c>
      <c r="E32" s="77">
        <f t="shared" si="10"/>
        <v>0</v>
      </c>
      <c r="F32" s="77">
        <f t="shared" si="11"/>
        <v>0</v>
      </c>
      <c r="G32" s="88">
        <f t="shared" si="12"/>
        <v>0</v>
      </c>
      <c r="H32" s="85"/>
      <c r="I32" s="79"/>
      <c r="J32" s="80"/>
      <c r="K32" s="80"/>
      <c r="L32" s="80"/>
      <c r="M32" s="81"/>
      <c r="N32" s="82"/>
      <c r="O32" s="79"/>
      <c r="P32" s="83"/>
      <c r="Q32" s="83"/>
      <c r="R32" s="83"/>
      <c r="S32" s="84"/>
      <c r="T32" s="85"/>
      <c r="U32" s="79"/>
      <c r="V32" s="80"/>
      <c r="W32" s="80"/>
      <c r="X32" s="80"/>
      <c r="Y32" s="81"/>
      <c r="Z32" s="82"/>
      <c r="AA32" s="79"/>
      <c r="AB32" s="83"/>
      <c r="AC32" s="83"/>
      <c r="AD32" s="83"/>
      <c r="AE32" s="84"/>
      <c r="AF32" s="82"/>
      <c r="AG32" s="79"/>
      <c r="AH32" s="80"/>
      <c r="AI32" s="80"/>
      <c r="AJ32" s="80"/>
      <c r="AK32" s="89"/>
      <c r="AL32" s="85"/>
      <c r="AM32" s="79"/>
      <c r="AN32" s="83"/>
      <c r="AO32" s="83"/>
      <c r="AP32" s="83"/>
      <c r="AQ32" s="90"/>
      <c r="AR32" s="82"/>
      <c r="AS32" s="79"/>
      <c r="AT32" s="80"/>
      <c r="AU32" s="80"/>
      <c r="AV32" s="80"/>
      <c r="AW32" s="89"/>
      <c r="AX32" s="85"/>
      <c r="AY32" s="79"/>
      <c r="AZ32" s="83"/>
      <c r="BA32" s="83"/>
      <c r="BB32" s="83"/>
      <c r="BC32" s="176"/>
      <c r="BD32" s="178"/>
    </row>
    <row r="33" spans="1:56" s="4" customFormat="1" ht="25.15" customHeight="1">
      <c r="A33" s="223" t="s">
        <v>48</v>
      </c>
      <c r="B33" s="117">
        <f t="shared" si="7"/>
        <v>0</v>
      </c>
      <c r="C33" s="97">
        <f t="shared" si="8"/>
        <v>0</v>
      </c>
      <c r="D33" s="77">
        <f t="shared" si="9"/>
        <v>0</v>
      </c>
      <c r="E33" s="77">
        <f t="shared" si="10"/>
        <v>0</v>
      </c>
      <c r="F33" s="77">
        <f t="shared" si="11"/>
        <v>0</v>
      </c>
      <c r="G33" s="88">
        <f t="shared" si="12"/>
        <v>0</v>
      </c>
      <c r="H33" s="85"/>
      <c r="I33" s="79"/>
      <c r="J33" s="80"/>
      <c r="K33" s="80"/>
      <c r="L33" s="80"/>
      <c r="M33" s="81"/>
      <c r="N33" s="82"/>
      <c r="O33" s="79"/>
      <c r="P33" s="83"/>
      <c r="Q33" s="83"/>
      <c r="R33" s="83"/>
      <c r="S33" s="84"/>
      <c r="T33" s="85"/>
      <c r="U33" s="79"/>
      <c r="V33" s="80"/>
      <c r="W33" s="80"/>
      <c r="X33" s="80"/>
      <c r="Y33" s="81"/>
      <c r="Z33" s="82"/>
      <c r="AA33" s="79"/>
      <c r="AB33" s="83"/>
      <c r="AC33" s="83"/>
      <c r="AD33" s="83"/>
      <c r="AE33" s="84"/>
      <c r="AF33" s="82"/>
      <c r="AG33" s="79"/>
      <c r="AH33" s="80"/>
      <c r="AI33" s="80"/>
      <c r="AJ33" s="80"/>
      <c r="AK33" s="89"/>
      <c r="AL33" s="85"/>
      <c r="AM33" s="79"/>
      <c r="AN33" s="83"/>
      <c r="AO33" s="83"/>
      <c r="AP33" s="83"/>
      <c r="AQ33" s="90"/>
      <c r="AR33" s="82"/>
      <c r="AS33" s="79"/>
      <c r="AT33" s="80"/>
      <c r="AU33" s="80"/>
      <c r="AV33" s="80"/>
      <c r="AW33" s="89"/>
      <c r="AX33" s="85"/>
      <c r="AY33" s="79"/>
      <c r="AZ33" s="83"/>
      <c r="BA33" s="83"/>
      <c r="BB33" s="83"/>
      <c r="BC33" s="176"/>
      <c r="BD33" s="178"/>
    </row>
    <row r="34" spans="1:56" s="4" customFormat="1" ht="25.15" customHeight="1">
      <c r="A34" s="221" t="s">
        <v>50</v>
      </c>
      <c r="B34" s="118">
        <f t="shared" si="7"/>
        <v>2</v>
      </c>
      <c r="C34" s="76">
        <f t="shared" si="8"/>
        <v>64</v>
      </c>
      <c r="D34" s="77">
        <f t="shared" si="9"/>
        <v>32</v>
      </c>
      <c r="E34" s="77">
        <f t="shared" si="10"/>
        <v>24</v>
      </c>
      <c r="F34" s="77">
        <f t="shared" si="11"/>
        <v>8</v>
      </c>
      <c r="G34" s="88">
        <f t="shared" si="12"/>
        <v>0</v>
      </c>
      <c r="H34" s="85"/>
      <c r="I34" s="79"/>
      <c r="J34" s="80"/>
      <c r="K34" s="80"/>
      <c r="L34" s="80"/>
      <c r="M34" s="81"/>
      <c r="N34" s="82"/>
      <c r="O34" s="79"/>
      <c r="P34" s="83"/>
      <c r="Q34" s="83"/>
      <c r="R34" s="83"/>
      <c r="S34" s="84"/>
      <c r="T34" s="85">
        <v>5</v>
      </c>
      <c r="U34" s="79" t="s">
        <v>33</v>
      </c>
      <c r="V34" s="80">
        <v>24</v>
      </c>
      <c r="W34" s="80">
        <v>16</v>
      </c>
      <c r="X34" s="80"/>
      <c r="Y34" s="81"/>
      <c r="Z34" s="82">
        <v>4</v>
      </c>
      <c r="AA34" s="79" t="s">
        <v>33</v>
      </c>
      <c r="AB34" s="83">
        <v>8</v>
      </c>
      <c r="AC34" s="83">
        <v>8</v>
      </c>
      <c r="AD34" s="83">
        <v>8</v>
      </c>
      <c r="AE34" s="84"/>
      <c r="AF34" s="82"/>
      <c r="AG34" s="79"/>
      <c r="AH34" s="80"/>
      <c r="AI34" s="80"/>
      <c r="AJ34" s="80"/>
      <c r="AK34" s="89"/>
      <c r="AL34" s="85"/>
      <c r="AM34" s="79"/>
      <c r="AN34" s="83"/>
      <c r="AO34" s="83"/>
      <c r="AP34" s="83"/>
      <c r="AQ34" s="90"/>
      <c r="AR34" s="82"/>
      <c r="AS34" s="79"/>
      <c r="AT34" s="80"/>
      <c r="AU34" s="80"/>
      <c r="AV34" s="80"/>
      <c r="AW34" s="89"/>
      <c r="AX34" s="85"/>
      <c r="AY34" s="79"/>
      <c r="AZ34" s="83"/>
      <c r="BA34" s="83"/>
      <c r="BB34" s="83"/>
      <c r="BC34" s="176"/>
      <c r="BD34" s="178"/>
    </row>
    <row r="35" spans="1:56" s="4" customFormat="1" ht="25.15" customHeight="1">
      <c r="A35" s="222" t="s">
        <v>84</v>
      </c>
      <c r="B35" s="115">
        <f t="shared" si="7"/>
        <v>0</v>
      </c>
      <c r="C35" s="92">
        <f t="shared" si="8"/>
        <v>24</v>
      </c>
      <c r="D35" s="77">
        <f t="shared" si="9"/>
        <v>8</v>
      </c>
      <c r="E35" s="77">
        <f t="shared" si="10"/>
        <v>0</v>
      </c>
      <c r="F35" s="77">
        <f t="shared" si="11"/>
        <v>16</v>
      </c>
      <c r="G35" s="88">
        <f t="shared" si="12"/>
        <v>0</v>
      </c>
      <c r="H35" s="85"/>
      <c r="I35" s="79"/>
      <c r="J35" s="80"/>
      <c r="K35" s="80"/>
      <c r="L35" s="80"/>
      <c r="M35" s="81"/>
      <c r="N35" s="82"/>
      <c r="O35" s="79"/>
      <c r="P35" s="83"/>
      <c r="Q35" s="83"/>
      <c r="R35" s="83"/>
      <c r="S35" s="84"/>
      <c r="T35" s="85">
        <v>3</v>
      </c>
      <c r="U35" s="79"/>
      <c r="V35" s="80">
        <v>8</v>
      </c>
      <c r="W35" s="80"/>
      <c r="X35" s="80">
        <v>16</v>
      </c>
      <c r="Y35" s="81"/>
      <c r="Z35" s="82"/>
      <c r="AA35" s="79"/>
      <c r="AB35" s="83"/>
      <c r="AC35" s="83"/>
      <c r="AD35" s="83"/>
      <c r="AE35" s="84"/>
      <c r="AF35" s="82"/>
      <c r="AG35" s="79"/>
      <c r="AH35" s="80"/>
      <c r="AI35" s="80"/>
      <c r="AJ35" s="80"/>
      <c r="AK35" s="89"/>
      <c r="AL35" s="85"/>
      <c r="AM35" s="79"/>
      <c r="AN35" s="83"/>
      <c r="AO35" s="83"/>
      <c r="AP35" s="83"/>
      <c r="AQ35" s="90"/>
      <c r="AR35" s="82"/>
      <c r="AS35" s="79"/>
      <c r="AT35" s="80"/>
      <c r="AU35" s="80"/>
      <c r="AV35" s="80"/>
      <c r="AW35" s="89"/>
      <c r="AX35" s="85"/>
      <c r="AY35" s="79"/>
      <c r="AZ35" s="83"/>
      <c r="BA35" s="83"/>
      <c r="BB35" s="83"/>
      <c r="BC35" s="176"/>
      <c r="BD35" s="178"/>
    </row>
    <row r="36" spans="1:56" s="4" customFormat="1" ht="25.15" customHeight="1">
      <c r="A36" s="172" t="s">
        <v>51</v>
      </c>
      <c r="B36" s="116">
        <f t="shared" si="7"/>
        <v>0</v>
      </c>
      <c r="C36" s="95">
        <f t="shared" si="8"/>
        <v>0</v>
      </c>
      <c r="D36" s="77">
        <f t="shared" si="9"/>
        <v>0</v>
      </c>
      <c r="E36" s="77">
        <f t="shared" si="10"/>
        <v>0</v>
      </c>
      <c r="F36" s="77">
        <f t="shared" si="11"/>
        <v>0</v>
      </c>
      <c r="G36" s="88">
        <f t="shared" si="12"/>
        <v>0</v>
      </c>
      <c r="H36" s="85"/>
      <c r="I36" s="79"/>
      <c r="J36" s="80"/>
      <c r="K36" s="80"/>
      <c r="L36" s="80"/>
      <c r="M36" s="81"/>
      <c r="N36" s="82"/>
      <c r="O36" s="79"/>
      <c r="P36" s="83"/>
      <c r="Q36" s="83"/>
      <c r="R36" s="83"/>
      <c r="S36" s="84"/>
      <c r="T36" s="85"/>
      <c r="U36" s="79"/>
      <c r="V36" s="80"/>
      <c r="W36" s="80"/>
      <c r="X36" s="80"/>
      <c r="Y36" s="81"/>
      <c r="Z36" s="82"/>
      <c r="AA36" s="79"/>
      <c r="AB36" s="83"/>
      <c r="AC36" s="83"/>
      <c r="AD36" s="83"/>
      <c r="AE36" s="84"/>
      <c r="AF36" s="82"/>
      <c r="AG36" s="79"/>
      <c r="AH36" s="80"/>
      <c r="AI36" s="80"/>
      <c r="AJ36" s="80"/>
      <c r="AK36" s="89"/>
      <c r="AL36" s="85"/>
      <c r="AM36" s="79"/>
      <c r="AN36" s="83"/>
      <c r="AO36" s="83"/>
      <c r="AP36" s="83"/>
      <c r="AQ36" s="90"/>
      <c r="AR36" s="82"/>
      <c r="AS36" s="79"/>
      <c r="AT36" s="80"/>
      <c r="AU36" s="80"/>
      <c r="AV36" s="80"/>
      <c r="AW36" s="89"/>
      <c r="AX36" s="85"/>
      <c r="AY36" s="79"/>
      <c r="AZ36" s="83"/>
      <c r="BA36" s="83"/>
      <c r="BB36" s="83"/>
      <c r="BC36" s="176"/>
      <c r="BD36" s="178"/>
    </row>
    <row r="37" spans="1:56" s="4" customFormat="1" ht="25.15" customHeight="1">
      <c r="A37" s="227" t="s">
        <v>105</v>
      </c>
      <c r="B37" s="147">
        <f t="shared" si="7"/>
        <v>0</v>
      </c>
      <c r="C37" s="148">
        <f t="shared" si="8"/>
        <v>0</v>
      </c>
      <c r="D37" s="193">
        <f t="shared" si="9"/>
        <v>0</v>
      </c>
      <c r="E37" s="193">
        <f t="shared" si="10"/>
        <v>0</v>
      </c>
      <c r="F37" s="193">
        <f t="shared" si="11"/>
        <v>0</v>
      </c>
      <c r="G37" s="194">
        <f t="shared" si="12"/>
        <v>0</v>
      </c>
      <c r="H37" s="138"/>
      <c r="I37" s="139"/>
      <c r="J37" s="140"/>
      <c r="K37" s="140"/>
      <c r="L37" s="140"/>
      <c r="M37" s="141"/>
      <c r="N37" s="142"/>
      <c r="O37" s="139"/>
      <c r="P37" s="143"/>
      <c r="Q37" s="143"/>
      <c r="R37" s="143"/>
      <c r="S37" s="144"/>
      <c r="T37" s="138"/>
      <c r="U37" s="139"/>
      <c r="V37" s="140"/>
      <c r="W37" s="140"/>
      <c r="X37" s="140"/>
      <c r="Y37" s="141"/>
      <c r="Z37" s="142"/>
      <c r="AA37" s="139"/>
      <c r="AB37" s="143"/>
      <c r="AC37" s="143"/>
      <c r="AD37" s="143"/>
      <c r="AE37" s="144"/>
      <c r="AF37" s="142"/>
      <c r="AG37" s="139"/>
      <c r="AH37" s="140"/>
      <c r="AI37" s="140"/>
      <c r="AJ37" s="140"/>
      <c r="AK37" s="149"/>
      <c r="AL37" s="138"/>
      <c r="AM37" s="139"/>
      <c r="AN37" s="143"/>
      <c r="AO37" s="143"/>
      <c r="AP37" s="143"/>
      <c r="AQ37" s="150"/>
      <c r="AR37" s="142"/>
      <c r="AS37" s="139"/>
      <c r="AT37" s="140"/>
      <c r="AU37" s="140"/>
      <c r="AV37" s="140"/>
      <c r="AW37" s="149"/>
      <c r="AX37" s="138"/>
      <c r="AY37" s="139"/>
      <c r="AZ37" s="143"/>
      <c r="BA37" s="143"/>
      <c r="BB37" s="143"/>
      <c r="BC37" s="177"/>
      <c r="BD37" s="178"/>
    </row>
    <row r="38" spans="1:56" s="16" customFormat="1" ht="40.15" customHeight="1">
      <c r="A38" s="218" t="s">
        <v>52</v>
      </c>
      <c r="B38" s="198"/>
      <c r="C38" s="198"/>
      <c r="D38" s="198"/>
      <c r="E38" s="198"/>
      <c r="F38" s="198"/>
      <c r="G38" s="198"/>
      <c r="H38" s="151"/>
      <c r="I38" s="151"/>
      <c r="J38" s="151"/>
      <c r="K38" s="151"/>
      <c r="L38" s="151"/>
      <c r="M38" s="151"/>
      <c r="N38" s="134"/>
      <c r="O38" s="135"/>
      <c r="P38" s="134"/>
      <c r="Q38" s="134"/>
      <c r="R38" s="134"/>
      <c r="S38" s="134"/>
      <c r="T38" s="134"/>
      <c r="U38" s="134"/>
      <c r="V38" s="134"/>
      <c r="W38" s="134"/>
      <c r="X38" s="134"/>
      <c r="Y38" s="134"/>
      <c r="Z38" s="134"/>
      <c r="AA38" s="134"/>
      <c r="AB38" s="134"/>
      <c r="AC38" s="134"/>
      <c r="AD38" s="134"/>
      <c r="AE38" s="134"/>
      <c r="BC38" s="146"/>
      <c r="BD38" s="179"/>
    </row>
    <row r="39" spans="1:56" s="4" customFormat="1" ht="25.15" customHeight="1">
      <c r="A39" s="221" t="s">
        <v>53</v>
      </c>
      <c r="B39" s="70">
        <f>COUNTIF(H39:BC39,"E")</f>
        <v>1</v>
      </c>
      <c r="C39" s="56">
        <f>SUM(D39:G39)</f>
        <v>80</v>
      </c>
      <c r="D39" s="77">
        <f>SUM(J39,P39,V39,AB39,AH39,AN39,AT39,AZ39)</f>
        <v>48</v>
      </c>
      <c r="E39" s="77">
        <f>SUM(K39,Q39,W39,AC39,AI39,AO39,AU39,BA39)</f>
        <v>0</v>
      </c>
      <c r="F39" s="77">
        <f>SUM(L39,R39,X39,AD39,AJ39,AP39,AV39,BB39)</f>
        <v>16</v>
      </c>
      <c r="G39" s="88">
        <f>SUM(M39,S39,Y39,AE39,AK39,AQ39,AW39,BC39)</f>
        <v>16</v>
      </c>
      <c r="H39" s="59">
        <v>5</v>
      </c>
      <c r="I39" s="57" t="s">
        <v>33</v>
      </c>
      <c r="J39" s="58">
        <v>24</v>
      </c>
      <c r="K39" s="58"/>
      <c r="L39" s="58">
        <v>8</v>
      </c>
      <c r="M39" s="71"/>
      <c r="N39" s="73">
        <v>6</v>
      </c>
      <c r="O39" s="57"/>
      <c r="P39" s="60">
        <v>24</v>
      </c>
      <c r="Q39" s="60"/>
      <c r="R39" s="60">
        <v>8</v>
      </c>
      <c r="S39" s="74">
        <v>16</v>
      </c>
      <c r="T39" s="68"/>
      <c r="U39" s="57"/>
      <c r="V39" s="58"/>
      <c r="W39" s="58"/>
      <c r="X39" s="58"/>
      <c r="Y39" s="71"/>
      <c r="Z39" s="73"/>
      <c r="AA39" s="57"/>
      <c r="AB39" s="60"/>
      <c r="AC39" s="60"/>
      <c r="AD39" s="60"/>
      <c r="AE39" s="74"/>
      <c r="AF39" s="68"/>
      <c r="AG39" s="57"/>
      <c r="AH39" s="58"/>
      <c r="AI39" s="58"/>
      <c r="AJ39" s="58"/>
      <c r="AK39" s="71"/>
      <c r="AL39" s="73"/>
      <c r="AM39" s="57"/>
      <c r="AN39" s="60"/>
      <c r="AO39" s="60"/>
      <c r="AP39" s="60"/>
      <c r="AQ39" s="74"/>
      <c r="AR39" s="68"/>
      <c r="AS39" s="57"/>
      <c r="AT39" s="58"/>
      <c r="AU39" s="58"/>
      <c r="AV39" s="58"/>
      <c r="AW39" s="71"/>
      <c r="AX39" s="73"/>
      <c r="AY39" s="57"/>
      <c r="AZ39" s="60"/>
      <c r="BA39" s="60"/>
      <c r="BB39" s="60"/>
      <c r="BC39" s="180"/>
      <c r="BD39" s="178"/>
    </row>
    <row r="40" spans="1:56" s="4" customFormat="1" ht="25.15" customHeight="1">
      <c r="A40" s="221" t="s">
        <v>54</v>
      </c>
      <c r="B40" s="70">
        <f t="shared" ref="B40:B84" si="13">COUNTIF(H40:BC40,"E")</f>
        <v>1</v>
      </c>
      <c r="C40" s="56">
        <f t="shared" ref="C40:C84" si="14">SUM(D40:G40)</f>
        <v>56</v>
      </c>
      <c r="D40" s="77">
        <f t="shared" ref="D40:D84" si="15">SUM(J40,P40,V40,AB40,AH40,AN40,AT40,AZ40)</f>
        <v>16</v>
      </c>
      <c r="E40" s="77">
        <f t="shared" ref="E40:E84" si="16">SUM(K40,Q40,W40,AC40,AI40,AO40,AU40,BA40)</f>
        <v>16</v>
      </c>
      <c r="F40" s="77">
        <f t="shared" ref="F40:F84" si="17">SUM(L40,R40,X40,AD40,AJ40,AP40,AV40,BB40)</f>
        <v>24</v>
      </c>
      <c r="G40" s="88">
        <f t="shared" ref="G40:G84" si="18">SUM(M40,S40,Y40,AE40,AK40,AQ40,AW40,BC40)</f>
        <v>0</v>
      </c>
      <c r="H40" s="59">
        <v>4</v>
      </c>
      <c r="I40" s="57"/>
      <c r="J40" s="58">
        <v>8</v>
      </c>
      <c r="K40" s="58">
        <v>8</v>
      </c>
      <c r="L40" s="58">
        <v>8</v>
      </c>
      <c r="M40" s="71"/>
      <c r="N40" s="73">
        <v>5</v>
      </c>
      <c r="O40" s="57" t="s">
        <v>33</v>
      </c>
      <c r="P40" s="60">
        <v>8</v>
      </c>
      <c r="Q40" s="60">
        <v>8</v>
      </c>
      <c r="R40" s="60">
        <v>16</v>
      </c>
      <c r="S40" s="74"/>
      <c r="T40" s="68"/>
      <c r="U40" s="57"/>
      <c r="V40" s="58"/>
      <c r="W40" s="58"/>
      <c r="X40" s="58"/>
      <c r="Y40" s="71"/>
      <c r="Z40" s="73"/>
      <c r="AA40" s="57"/>
      <c r="AB40" s="60"/>
      <c r="AC40" s="60"/>
      <c r="AD40" s="60"/>
      <c r="AE40" s="74"/>
      <c r="AF40" s="68"/>
      <c r="AG40" s="57"/>
      <c r="AH40" s="58"/>
      <c r="AI40" s="58"/>
      <c r="AJ40" s="58"/>
      <c r="AK40" s="71"/>
      <c r="AL40" s="73"/>
      <c r="AM40" s="57"/>
      <c r="AN40" s="60"/>
      <c r="AO40" s="60"/>
      <c r="AP40" s="60"/>
      <c r="AQ40" s="74"/>
      <c r="AR40" s="68"/>
      <c r="AS40" s="57"/>
      <c r="AT40" s="58"/>
      <c r="AU40" s="58"/>
      <c r="AV40" s="58"/>
      <c r="AW40" s="71"/>
      <c r="AX40" s="73"/>
      <c r="AY40" s="57"/>
      <c r="AZ40" s="60"/>
      <c r="BA40" s="60"/>
      <c r="BB40" s="60"/>
      <c r="BC40" s="180"/>
      <c r="BD40" s="178"/>
    </row>
    <row r="41" spans="1:56" s="4" customFormat="1" ht="25.15" customHeight="1">
      <c r="A41" s="222" t="s">
        <v>85</v>
      </c>
      <c r="B41" s="102">
        <f t="shared" si="13"/>
        <v>0</v>
      </c>
      <c r="C41" s="61">
        <f t="shared" si="14"/>
        <v>16</v>
      </c>
      <c r="D41" s="77">
        <f t="shared" si="15"/>
        <v>8</v>
      </c>
      <c r="E41" s="77">
        <f t="shared" si="16"/>
        <v>0</v>
      </c>
      <c r="F41" s="77">
        <f t="shared" si="17"/>
        <v>0</v>
      </c>
      <c r="G41" s="88">
        <f t="shared" si="18"/>
        <v>8</v>
      </c>
      <c r="H41" s="59"/>
      <c r="I41" s="57"/>
      <c r="J41" s="58"/>
      <c r="K41" s="58"/>
      <c r="L41" s="58"/>
      <c r="M41" s="71"/>
      <c r="N41" s="73">
        <v>2</v>
      </c>
      <c r="O41" s="57"/>
      <c r="P41" s="60">
        <v>8</v>
      </c>
      <c r="Q41" s="60"/>
      <c r="R41" s="60"/>
      <c r="S41" s="74">
        <v>8</v>
      </c>
      <c r="T41" s="68"/>
      <c r="U41" s="57"/>
      <c r="V41" s="58"/>
      <c r="W41" s="58"/>
      <c r="X41" s="58"/>
      <c r="Y41" s="71"/>
      <c r="Z41" s="73"/>
      <c r="AA41" s="57"/>
      <c r="AB41" s="60"/>
      <c r="AC41" s="60"/>
      <c r="AD41" s="60"/>
      <c r="AE41" s="74"/>
      <c r="AF41" s="68"/>
      <c r="AG41" s="57"/>
      <c r="AH41" s="58"/>
      <c r="AI41" s="58"/>
      <c r="AJ41" s="58"/>
      <c r="AK41" s="71"/>
      <c r="AL41" s="73"/>
      <c r="AM41" s="57"/>
      <c r="AN41" s="60"/>
      <c r="AO41" s="60"/>
      <c r="AP41" s="60"/>
      <c r="AQ41" s="74"/>
      <c r="AR41" s="68"/>
      <c r="AS41" s="57"/>
      <c r="AT41" s="58"/>
      <c r="AU41" s="58"/>
      <c r="AV41" s="58"/>
      <c r="AW41" s="71"/>
      <c r="AX41" s="73"/>
      <c r="AY41" s="57"/>
      <c r="AZ41" s="60"/>
      <c r="BA41" s="60"/>
      <c r="BB41" s="60"/>
      <c r="BC41" s="180"/>
      <c r="BD41" s="178"/>
    </row>
    <row r="42" spans="1:56" s="4" customFormat="1" ht="25.15" customHeight="1">
      <c r="A42" s="172" t="s">
        <v>55</v>
      </c>
      <c r="B42" s="119">
        <f t="shared" si="13"/>
        <v>0</v>
      </c>
      <c r="C42" s="120">
        <f t="shared" si="14"/>
        <v>0</v>
      </c>
      <c r="D42" s="77">
        <f t="shared" si="15"/>
        <v>0</v>
      </c>
      <c r="E42" s="77">
        <f t="shared" si="16"/>
        <v>0</v>
      </c>
      <c r="F42" s="77">
        <f t="shared" si="17"/>
        <v>0</v>
      </c>
      <c r="G42" s="88">
        <f t="shared" si="18"/>
        <v>0</v>
      </c>
      <c r="H42" s="59"/>
      <c r="I42" s="57"/>
      <c r="J42" s="58"/>
      <c r="K42" s="58"/>
      <c r="L42" s="58"/>
      <c r="M42" s="71"/>
      <c r="N42" s="73"/>
      <c r="O42" s="57"/>
      <c r="P42" s="60"/>
      <c r="Q42" s="60"/>
      <c r="R42" s="60"/>
      <c r="S42" s="74"/>
      <c r="T42" s="68"/>
      <c r="U42" s="57"/>
      <c r="V42" s="58"/>
      <c r="W42" s="58"/>
      <c r="X42" s="58"/>
      <c r="Y42" s="71"/>
      <c r="Z42" s="73"/>
      <c r="AA42" s="57"/>
      <c r="AB42" s="60"/>
      <c r="AC42" s="60"/>
      <c r="AD42" s="60"/>
      <c r="AE42" s="74"/>
      <c r="AF42" s="68"/>
      <c r="AG42" s="57"/>
      <c r="AH42" s="58"/>
      <c r="AI42" s="58"/>
      <c r="AJ42" s="58"/>
      <c r="AK42" s="71"/>
      <c r="AL42" s="73"/>
      <c r="AM42" s="57"/>
      <c r="AN42" s="60"/>
      <c r="AO42" s="60"/>
      <c r="AP42" s="60"/>
      <c r="AQ42" s="74"/>
      <c r="AR42" s="68"/>
      <c r="AS42" s="57"/>
      <c r="AT42" s="58"/>
      <c r="AU42" s="58"/>
      <c r="AV42" s="58"/>
      <c r="AW42" s="71"/>
      <c r="AX42" s="73"/>
      <c r="AY42" s="57"/>
      <c r="AZ42" s="60"/>
      <c r="BA42" s="60"/>
      <c r="BB42" s="60"/>
      <c r="BC42" s="180"/>
      <c r="BD42" s="178"/>
    </row>
    <row r="43" spans="1:56" s="4" customFormat="1" ht="25.15" customHeight="1">
      <c r="A43" s="223" t="s">
        <v>56</v>
      </c>
      <c r="B43" s="121">
        <f t="shared" si="13"/>
        <v>0</v>
      </c>
      <c r="C43" s="122">
        <f t="shared" si="14"/>
        <v>0</v>
      </c>
      <c r="D43" s="77">
        <f t="shared" si="15"/>
        <v>0</v>
      </c>
      <c r="E43" s="77">
        <f t="shared" si="16"/>
        <v>0</v>
      </c>
      <c r="F43" s="77">
        <f t="shared" si="17"/>
        <v>0</v>
      </c>
      <c r="G43" s="88">
        <f t="shared" si="18"/>
        <v>0</v>
      </c>
      <c r="H43" s="59"/>
      <c r="I43" s="57"/>
      <c r="J43" s="58"/>
      <c r="K43" s="58"/>
      <c r="L43" s="58"/>
      <c r="M43" s="71"/>
      <c r="N43" s="73"/>
      <c r="O43" s="57"/>
      <c r="P43" s="60"/>
      <c r="Q43" s="60"/>
      <c r="R43" s="60"/>
      <c r="S43" s="74"/>
      <c r="T43" s="68"/>
      <c r="U43" s="57"/>
      <c r="V43" s="58"/>
      <c r="W43" s="58"/>
      <c r="X43" s="58"/>
      <c r="Y43" s="71"/>
      <c r="Z43" s="73"/>
      <c r="AA43" s="57"/>
      <c r="AB43" s="60"/>
      <c r="AC43" s="60"/>
      <c r="AD43" s="60"/>
      <c r="AE43" s="74"/>
      <c r="AF43" s="68"/>
      <c r="AG43" s="57"/>
      <c r="AH43" s="58"/>
      <c r="AI43" s="58"/>
      <c r="AJ43" s="58"/>
      <c r="AK43" s="71"/>
      <c r="AL43" s="73"/>
      <c r="AM43" s="57"/>
      <c r="AN43" s="60"/>
      <c r="AO43" s="60"/>
      <c r="AP43" s="60"/>
      <c r="AQ43" s="74"/>
      <c r="AR43" s="68"/>
      <c r="AS43" s="57"/>
      <c r="AT43" s="58"/>
      <c r="AU43" s="58"/>
      <c r="AV43" s="58"/>
      <c r="AW43" s="71"/>
      <c r="AX43" s="73"/>
      <c r="AY43" s="57"/>
      <c r="AZ43" s="60"/>
      <c r="BA43" s="60"/>
      <c r="BB43" s="60"/>
      <c r="BC43" s="180"/>
      <c r="BD43" s="178"/>
    </row>
    <row r="44" spans="1:56" s="4" customFormat="1" ht="25.15" customHeight="1">
      <c r="A44" s="221" t="s">
        <v>60</v>
      </c>
      <c r="B44" s="70">
        <f t="shared" ref="B44:B52" si="19">COUNTIF(H44:BC44,"E")</f>
        <v>0</v>
      </c>
      <c r="C44" s="56">
        <f t="shared" ref="C44:C52" si="20">SUM(D44:G44)</f>
        <v>24</v>
      </c>
      <c r="D44" s="77">
        <f t="shared" ref="D44:G52" si="21">SUM(J44,P44,V44,AB44,AH44,AN44,AT44,AZ44)</f>
        <v>16</v>
      </c>
      <c r="E44" s="77">
        <f t="shared" si="21"/>
        <v>0</v>
      </c>
      <c r="F44" s="77">
        <f t="shared" si="21"/>
        <v>8</v>
      </c>
      <c r="G44" s="88">
        <f t="shared" si="21"/>
        <v>0</v>
      </c>
      <c r="H44" s="59"/>
      <c r="I44" s="57"/>
      <c r="J44" s="58"/>
      <c r="K44" s="58"/>
      <c r="L44" s="58"/>
      <c r="M44" s="71"/>
      <c r="N44" s="73"/>
      <c r="O44" s="57"/>
      <c r="P44" s="60"/>
      <c r="Q44" s="60"/>
      <c r="R44" s="60"/>
      <c r="S44" s="74"/>
      <c r="T44" s="68">
        <v>3</v>
      </c>
      <c r="U44" s="57"/>
      <c r="V44" s="58">
        <v>16</v>
      </c>
      <c r="W44" s="58"/>
      <c r="X44" s="58">
        <v>8</v>
      </c>
      <c r="Y44" s="71"/>
      <c r="Z44" s="73"/>
      <c r="AA44" s="57"/>
      <c r="AB44" s="60"/>
      <c r="AC44" s="60"/>
      <c r="AD44" s="60"/>
      <c r="AE44" s="74"/>
      <c r="AF44" s="68"/>
      <c r="AG44" s="57"/>
      <c r="AH44" s="58"/>
      <c r="AI44" s="58"/>
      <c r="AJ44" s="58"/>
      <c r="AK44" s="71"/>
      <c r="AL44" s="73"/>
      <c r="AM44" s="57"/>
      <c r="AN44" s="60"/>
      <c r="AO44" s="60"/>
      <c r="AP44" s="60"/>
      <c r="AQ44" s="74"/>
      <c r="AR44" s="68"/>
      <c r="AS44" s="57"/>
      <c r="AT44" s="58"/>
      <c r="AU44" s="58"/>
      <c r="AV44" s="58"/>
      <c r="AW44" s="71"/>
      <c r="AX44" s="73"/>
      <c r="AY44" s="57"/>
      <c r="AZ44" s="60"/>
      <c r="BA44" s="60"/>
      <c r="BB44" s="60"/>
      <c r="BC44" s="180"/>
      <c r="BD44" s="178"/>
    </row>
    <row r="45" spans="1:56" s="4" customFormat="1" ht="25.15" customHeight="1">
      <c r="A45" s="221" t="s">
        <v>57</v>
      </c>
      <c r="B45" s="70">
        <f t="shared" si="19"/>
        <v>1</v>
      </c>
      <c r="C45" s="56">
        <f t="shared" si="20"/>
        <v>72</v>
      </c>
      <c r="D45" s="77">
        <f t="shared" si="21"/>
        <v>32</v>
      </c>
      <c r="E45" s="77">
        <f t="shared" si="21"/>
        <v>24</v>
      </c>
      <c r="F45" s="77">
        <f t="shared" si="21"/>
        <v>16</v>
      </c>
      <c r="G45" s="88">
        <f t="shared" si="21"/>
        <v>0</v>
      </c>
      <c r="H45" s="59"/>
      <c r="I45" s="57"/>
      <c r="J45" s="58"/>
      <c r="K45" s="58"/>
      <c r="L45" s="58"/>
      <c r="M45" s="71"/>
      <c r="N45" s="73"/>
      <c r="O45" s="57"/>
      <c r="P45" s="60"/>
      <c r="Q45" s="60"/>
      <c r="R45" s="60"/>
      <c r="S45" s="74"/>
      <c r="T45" s="68">
        <v>6</v>
      </c>
      <c r="U45" s="57"/>
      <c r="V45" s="58">
        <v>24</v>
      </c>
      <c r="W45" s="58">
        <v>16</v>
      </c>
      <c r="X45" s="58"/>
      <c r="Y45" s="71"/>
      <c r="Z45" s="73">
        <v>4</v>
      </c>
      <c r="AA45" s="57" t="s">
        <v>33</v>
      </c>
      <c r="AB45" s="60">
        <v>8</v>
      </c>
      <c r="AC45" s="60">
        <v>8</v>
      </c>
      <c r="AD45" s="60">
        <v>16</v>
      </c>
      <c r="AE45" s="74"/>
      <c r="AF45" s="68"/>
      <c r="AG45" s="57"/>
      <c r="AH45" s="58"/>
      <c r="AI45" s="58"/>
      <c r="AJ45" s="58"/>
      <c r="AK45" s="71"/>
      <c r="AL45" s="73"/>
      <c r="AM45" s="57"/>
      <c r="AN45" s="60"/>
      <c r="AO45" s="60"/>
      <c r="AP45" s="60"/>
      <c r="AQ45" s="74"/>
      <c r="AR45" s="68"/>
      <c r="AS45" s="57"/>
      <c r="AT45" s="58"/>
      <c r="AU45" s="58"/>
      <c r="AV45" s="58"/>
      <c r="AW45" s="71"/>
      <c r="AX45" s="73"/>
      <c r="AY45" s="57"/>
      <c r="AZ45" s="60"/>
      <c r="BA45" s="60"/>
      <c r="BB45" s="60"/>
      <c r="BC45" s="180"/>
      <c r="BD45" s="178"/>
    </row>
    <row r="46" spans="1:56" s="4" customFormat="1" ht="25.15" customHeight="1">
      <c r="A46" s="221" t="s">
        <v>59</v>
      </c>
      <c r="B46" s="70">
        <f t="shared" si="19"/>
        <v>1</v>
      </c>
      <c r="C46" s="56">
        <f t="shared" si="20"/>
        <v>64</v>
      </c>
      <c r="D46" s="77">
        <f t="shared" si="21"/>
        <v>24</v>
      </c>
      <c r="E46" s="77">
        <f t="shared" si="21"/>
        <v>8</v>
      </c>
      <c r="F46" s="77">
        <f t="shared" si="21"/>
        <v>32</v>
      </c>
      <c r="G46" s="88">
        <f t="shared" si="21"/>
        <v>0</v>
      </c>
      <c r="H46" s="59"/>
      <c r="I46" s="57"/>
      <c r="J46" s="58"/>
      <c r="K46" s="58"/>
      <c r="L46" s="58"/>
      <c r="M46" s="71"/>
      <c r="N46" s="73"/>
      <c r="O46" s="57"/>
      <c r="P46" s="60"/>
      <c r="Q46" s="60"/>
      <c r="R46" s="60"/>
      <c r="S46" s="74"/>
      <c r="T46" s="68">
        <v>4</v>
      </c>
      <c r="U46" s="57"/>
      <c r="V46" s="58">
        <v>16</v>
      </c>
      <c r="W46" s="58">
        <v>8</v>
      </c>
      <c r="X46" s="58">
        <v>8</v>
      </c>
      <c r="Y46" s="71"/>
      <c r="Z46" s="73">
        <v>4</v>
      </c>
      <c r="AA46" s="57" t="s">
        <v>33</v>
      </c>
      <c r="AB46" s="60">
        <v>8</v>
      </c>
      <c r="AC46" s="60"/>
      <c r="AD46" s="60">
        <v>24</v>
      </c>
      <c r="AE46" s="74"/>
      <c r="AF46" s="68"/>
      <c r="AG46" s="57"/>
      <c r="AH46" s="58"/>
      <c r="AI46" s="58"/>
      <c r="AJ46" s="58"/>
      <c r="AK46" s="71"/>
      <c r="AL46" s="73"/>
      <c r="AM46" s="57"/>
      <c r="AN46" s="60"/>
      <c r="AO46" s="60"/>
      <c r="AP46" s="60"/>
      <c r="AQ46" s="74"/>
      <c r="AR46" s="68"/>
      <c r="AS46" s="57"/>
      <c r="AT46" s="58"/>
      <c r="AU46" s="58"/>
      <c r="AV46" s="58"/>
      <c r="AW46" s="71"/>
      <c r="AX46" s="73"/>
      <c r="AY46" s="57"/>
      <c r="AZ46" s="60"/>
      <c r="BA46" s="60"/>
      <c r="BB46" s="60"/>
      <c r="BC46" s="180"/>
      <c r="BD46" s="178"/>
    </row>
    <row r="47" spans="1:56" s="4" customFormat="1" ht="25.15" customHeight="1">
      <c r="A47" s="221" t="s">
        <v>64</v>
      </c>
      <c r="B47" s="70">
        <f>COUNTIF(H47:BC47,"E")</f>
        <v>0</v>
      </c>
      <c r="C47" s="56">
        <f>SUM(D47:G47)</f>
        <v>24</v>
      </c>
      <c r="D47" s="77">
        <f t="shared" ref="D47:G48" si="22">SUM(J47,P47,V47,AB47,AH47,AN47,AT47,AZ47)</f>
        <v>8</v>
      </c>
      <c r="E47" s="77">
        <f t="shared" si="22"/>
        <v>0</v>
      </c>
      <c r="F47" s="77">
        <f t="shared" si="22"/>
        <v>16</v>
      </c>
      <c r="G47" s="88">
        <f t="shared" si="22"/>
        <v>0</v>
      </c>
      <c r="H47" s="59"/>
      <c r="I47" s="57"/>
      <c r="J47" s="58"/>
      <c r="K47" s="58"/>
      <c r="L47" s="58"/>
      <c r="M47" s="71"/>
      <c r="N47" s="73"/>
      <c r="O47" s="57"/>
      <c r="P47" s="60"/>
      <c r="Q47" s="60"/>
      <c r="R47" s="60"/>
      <c r="S47" s="74"/>
      <c r="T47" s="68"/>
      <c r="U47" s="57"/>
      <c r="V47" s="58"/>
      <c r="W47" s="58"/>
      <c r="X47" s="58"/>
      <c r="Y47" s="71"/>
      <c r="Z47" s="73">
        <v>3</v>
      </c>
      <c r="AA47" s="57"/>
      <c r="AB47" s="60">
        <v>8</v>
      </c>
      <c r="AC47" s="60"/>
      <c r="AD47" s="60">
        <v>16</v>
      </c>
      <c r="AE47" s="74"/>
      <c r="AF47" s="68"/>
      <c r="AG47" s="57"/>
      <c r="AH47" s="58"/>
      <c r="AI47" s="58"/>
      <c r="AJ47" s="58"/>
      <c r="AK47" s="71"/>
      <c r="AL47" s="73"/>
      <c r="AM47" s="57"/>
      <c r="AN47" s="60"/>
      <c r="AO47" s="60"/>
      <c r="AP47" s="60"/>
      <c r="AQ47" s="74"/>
      <c r="AR47" s="68"/>
      <c r="AS47" s="57"/>
      <c r="AT47" s="58"/>
      <c r="AU47" s="58"/>
      <c r="AV47" s="58"/>
      <c r="AW47" s="71"/>
      <c r="AX47" s="73"/>
      <c r="AY47" s="57"/>
      <c r="AZ47" s="60"/>
      <c r="BA47" s="60"/>
      <c r="BB47" s="60"/>
      <c r="BC47" s="180"/>
      <c r="BD47" s="178"/>
    </row>
    <row r="48" spans="1:56" s="4" customFormat="1" ht="25.15" customHeight="1">
      <c r="A48" s="221" t="s">
        <v>58</v>
      </c>
      <c r="B48" s="70">
        <f>COUNTIF(H48:BC48,"E")</f>
        <v>1</v>
      </c>
      <c r="C48" s="56">
        <f>SUM(D48:G48)</f>
        <v>64</v>
      </c>
      <c r="D48" s="77">
        <f t="shared" si="22"/>
        <v>24</v>
      </c>
      <c r="E48" s="77">
        <f t="shared" si="22"/>
        <v>8</v>
      </c>
      <c r="F48" s="77">
        <f t="shared" si="22"/>
        <v>32</v>
      </c>
      <c r="G48" s="88">
        <f t="shared" si="22"/>
        <v>0</v>
      </c>
      <c r="H48" s="59"/>
      <c r="I48" s="57"/>
      <c r="J48" s="58"/>
      <c r="K48" s="58"/>
      <c r="L48" s="58"/>
      <c r="M48" s="71"/>
      <c r="N48" s="73"/>
      <c r="O48" s="57"/>
      <c r="P48" s="60"/>
      <c r="Q48" s="60"/>
      <c r="R48" s="60"/>
      <c r="S48" s="74"/>
      <c r="T48" s="68"/>
      <c r="U48" s="57"/>
      <c r="V48" s="58"/>
      <c r="W48" s="58"/>
      <c r="X48" s="58"/>
      <c r="Y48" s="71"/>
      <c r="Z48" s="73">
        <v>6</v>
      </c>
      <c r="AA48" s="57"/>
      <c r="AB48" s="60">
        <v>16</v>
      </c>
      <c r="AC48" s="60">
        <v>8</v>
      </c>
      <c r="AD48" s="60">
        <v>16</v>
      </c>
      <c r="AE48" s="74"/>
      <c r="AF48" s="68">
        <v>4</v>
      </c>
      <c r="AG48" s="57" t="s">
        <v>33</v>
      </c>
      <c r="AH48" s="58">
        <v>8</v>
      </c>
      <c r="AI48" s="58"/>
      <c r="AJ48" s="58">
        <v>16</v>
      </c>
      <c r="AK48" s="71"/>
      <c r="AL48" s="73"/>
      <c r="AM48" s="57"/>
      <c r="AN48" s="60"/>
      <c r="AO48" s="60"/>
      <c r="AP48" s="60"/>
      <c r="AQ48" s="74"/>
      <c r="AR48" s="68"/>
      <c r="AS48" s="57"/>
      <c r="AT48" s="58"/>
      <c r="AU48" s="58"/>
      <c r="AV48" s="58"/>
      <c r="AW48" s="71"/>
      <c r="AX48" s="73"/>
      <c r="AY48" s="57"/>
      <c r="AZ48" s="60"/>
      <c r="BA48" s="60"/>
      <c r="BB48" s="60"/>
      <c r="BC48" s="180"/>
      <c r="BD48" s="178"/>
    </row>
    <row r="49" spans="1:56" s="4" customFormat="1" ht="25.15" customHeight="1">
      <c r="A49" s="221" t="s">
        <v>62</v>
      </c>
      <c r="B49" s="70">
        <f t="shared" si="19"/>
        <v>2</v>
      </c>
      <c r="C49" s="56">
        <f t="shared" si="20"/>
        <v>80</v>
      </c>
      <c r="D49" s="77">
        <f t="shared" si="21"/>
        <v>40</v>
      </c>
      <c r="E49" s="77">
        <f t="shared" si="21"/>
        <v>16</v>
      </c>
      <c r="F49" s="77">
        <f t="shared" si="21"/>
        <v>8</v>
      </c>
      <c r="G49" s="88">
        <f t="shared" si="21"/>
        <v>16</v>
      </c>
      <c r="H49" s="59"/>
      <c r="I49" s="57"/>
      <c r="J49" s="58"/>
      <c r="K49" s="58"/>
      <c r="L49" s="58"/>
      <c r="M49" s="71"/>
      <c r="N49" s="73"/>
      <c r="O49" s="57"/>
      <c r="P49" s="60"/>
      <c r="Q49" s="60"/>
      <c r="R49" s="60"/>
      <c r="S49" s="74"/>
      <c r="T49" s="68"/>
      <c r="U49" s="57"/>
      <c r="V49" s="58"/>
      <c r="W49" s="58"/>
      <c r="X49" s="58"/>
      <c r="Y49" s="71"/>
      <c r="Z49" s="73">
        <v>5</v>
      </c>
      <c r="AA49" s="57" t="s">
        <v>33</v>
      </c>
      <c r="AB49" s="60">
        <v>24</v>
      </c>
      <c r="AC49" s="60">
        <v>16</v>
      </c>
      <c r="AD49" s="60"/>
      <c r="AE49" s="74"/>
      <c r="AF49" s="68">
        <v>5</v>
      </c>
      <c r="AG49" s="57" t="s">
        <v>33</v>
      </c>
      <c r="AH49" s="58">
        <v>16</v>
      </c>
      <c r="AI49" s="58"/>
      <c r="AJ49" s="58">
        <v>8</v>
      </c>
      <c r="AK49" s="71">
        <v>16</v>
      </c>
      <c r="AL49" s="73"/>
      <c r="AM49" s="57"/>
      <c r="AN49" s="60"/>
      <c r="AO49" s="60"/>
      <c r="AP49" s="60"/>
      <c r="AQ49" s="74"/>
      <c r="AR49" s="68"/>
      <c r="AS49" s="57"/>
      <c r="AT49" s="58"/>
      <c r="AU49" s="58"/>
      <c r="AV49" s="58"/>
      <c r="AW49" s="71"/>
      <c r="AX49" s="73"/>
      <c r="AY49" s="57"/>
      <c r="AZ49" s="60"/>
      <c r="BA49" s="60"/>
      <c r="BB49" s="60"/>
      <c r="BC49" s="180"/>
      <c r="BD49" s="178"/>
    </row>
    <row r="50" spans="1:56" s="4" customFormat="1" ht="25.15" customHeight="1">
      <c r="A50" s="221" t="s">
        <v>67</v>
      </c>
      <c r="B50" s="70">
        <f t="shared" si="19"/>
        <v>1</v>
      </c>
      <c r="C50" s="56">
        <f t="shared" si="20"/>
        <v>48</v>
      </c>
      <c r="D50" s="77">
        <f t="shared" si="21"/>
        <v>24</v>
      </c>
      <c r="E50" s="77">
        <f t="shared" si="21"/>
        <v>0</v>
      </c>
      <c r="F50" s="77">
        <f t="shared" si="21"/>
        <v>16</v>
      </c>
      <c r="G50" s="88">
        <f t="shared" si="21"/>
        <v>8</v>
      </c>
      <c r="H50" s="59"/>
      <c r="I50" s="57"/>
      <c r="J50" s="58"/>
      <c r="K50" s="58"/>
      <c r="L50" s="58"/>
      <c r="M50" s="71"/>
      <c r="N50" s="73"/>
      <c r="O50" s="57"/>
      <c r="P50" s="60"/>
      <c r="Q50" s="60"/>
      <c r="R50" s="60"/>
      <c r="S50" s="74"/>
      <c r="T50" s="68"/>
      <c r="U50" s="57"/>
      <c r="V50" s="58"/>
      <c r="W50" s="58"/>
      <c r="X50" s="58"/>
      <c r="Y50" s="71"/>
      <c r="Z50" s="73"/>
      <c r="AA50" s="57"/>
      <c r="AB50" s="60"/>
      <c r="AC50" s="60"/>
      <c r="AD50" s="60"/>
      <c r="AE50" s="74"/>
      <c r="AF50" s="68">
        <v>7</v>
      </c>
      <c r="AG50" s="57" t="s">
        <v>33</v>
      </c>
      <c r="AH50" s="58">
        <v>24</v>
      </c>
      <c r="AI50" s="58"/>
      <c r="AJ50" s="58">
        <v>16</v>
      </c>
      <c r="AK50" s="71">
        <v>8</v>
      </c>
      <c r="AL50" s="73"/>
      <c r="AM50" s="57"/>
      <c r="AN50" s="60"/>
      <c r="AO50" s="60"/>
      <c r="AP50" s="60"/>
      <c r="AQ50" s="74"/>
      <c r="AR50" s="68"/>
      <c r="AS50" s="57"/>
      <c r="AT50" s="58"/>
      <c r="AU50" s="58"/>
      <c r="AV50" s="58"/>
      <c r="AW50" s="71"/>
      <c r="AX50" s="73"/>
      <c r="AY50" s="57"/>
      <c r="AZ50" s="60"/>
      <c r="BA50" s="60"/>
      <c r="BB50" s="60"/>
      <c r="BC50" s="180"/>
      <c r="BD50" s="178"/>
    </row>
    <row r="51" spans="1:56" s="4" customFormat="1" ht="25.15" customHeight="1">
      <c r="A51" s="221" t="s">
        <v>70</v>
      </c>
      <c r="B51" s="70">
        <f t="shared" si="19"/>
        <v>0</v>
      </c>
      <c r="C51" s="56">
        <f t="shared" si="20"/>
        <v>32</v>
      </c>
      <c r="D51" s="77">
        <f t="shared" si="21"/>
        <v>8</v>
      </c>
      <c r="E51" s="77">
        <f t="shared" si="21"/>
        <v>0</v>
      </c>
      <c r="F51" s="77">
        <f t="shared" si="21"/>
        <v>16</v>
      </c>
      <c r="G51" s="88">
        <f t="shared" si="21"/>
        <v>8</v>
      </c>
      <c r="H51" s="59"/>
      <c r="I51" s="57"/>
      <c r="J51" s="58"/>
      <c r="K51" s="58"/>
      <c r="L51" s="58"/>
      <c r="M51" s="71"/>
      <c r="N51" s="73"/>
      <c r="O51" s="57"/>
      <c r="P51" s="60"/>
      <c r="Q51" s="60"/>
      <c r="R51" s="60"/>
      <c r="S51" s="74"/>
      <c r="T51" s="68"/>
      <c r="U51" s="57"/>
      <c r="V51" s="58"/>
      <c r="W51" s="58"/>
      <c r="X51" s="58"/>
      <c r="Y51" s="71"/>
      <c r="Z51" s="73"/>
      <c r="AA51" s="57"/>
      <c r="AB51" s="60"/>
      <c r="AC51" s="60"/>
      <c r="AD51" s="60"/>
      <c r="AE51" s="74"/>
      <c r="AF51" s="68">
        <v>5</v>
      </c>
      <c r="AG51" s="57"/>
      <c r="AH51" s="58">
        <v>8</v>
      </c>
      <c r="AI51" s="58"/>
      <c r="AJ51" s="58">
        <v>16</v>
      </c>
      <c r="AK51" s="71">
        <v>8</v>
      </c>
      <c r="AL51" s="73"/>
      <c r="AM51" s="57"/>
      <c r="AN51" s="60"/>
      <c r="AO51" s="60"/>
      <c r="AP51" s="60"/>
      <c r="AQ51" s="74"/>
      <c r="AR51" s="68"/>
      <c r="AS51" s="57"/>
      <c r="AT51" s="58"/>
      <c r="AU51" s="58"/>
      <c r="AV51" s="58"/>
      <c r="AW51" s="71"/>
      <c r="AX51" s="73"/>
      <c r="AY51" s="57"/>
      <c r="AZ51" s="60"/>
      <c r="BA51" s="60"/>
      <c r="BB51" s="60"/>
      <c r="BC51" s="180"/>
      <c r="BD51" s="178"/>
    </row>
    <row r="52" spans="1:56" s="4" customFormat="1" ht="25.15" customHeight="1">
      <c r="A52" s="221" t="s">
        <v>65</v>
      </c>
      <c r="B52" s="70">
        <f t="shared" si="19"/>
        <v>0</v>
      </c>
      <c r="C52" s="56">
        <f t="shared" si="20"/>
        <v>24</v>
      </c>
      <c r="D52" s="77">
        <f t="shared" si="21"/>
        <v>8</v>
      </c>
      <c r="E52" s="77">
        <f t="shared" si="21"/>
        <v>0</v>
      </c>
      <c r="F52" s="77">
        <f t="shared" si="21"/>
        <v>16</v>
      </c>
      <c r="G52" s="88">
        <f t="shared" si="21"/>
        <v>0</v>
      </c>
      <c r="H52" s="59"/>
      <c r="I52" s="57"/>
      <c r="J52" s="58"/>
      <c r="K52" s="58"/>
      <c r="L52" s="58"/>
      <c r="M52" s="71"/>
      <c r="N52" s="73"/>
      <c r="O52" s="57"/>
      <c r="P52" s="60"/>
      <c r="Q52" s="60"/>
      <c r="R52" s="60"/>
      <c r="S52" s="74"/>
      <c r="T52" s="68"/>
      <c r="U52" s="57"/>
      <c r="V52" s="58"/>
      <c r="W52" s="58"/>
      <c r="X52" s="58"/>
      <c r="Y52" s="71"/>
      <c r="Z52" s="73"/>
      <c r="AA52" s="57"/>
      <c r="AB52" s="60"/>
      <c r="AC52" s="60"/>
      <c r="AD52" s="60"/>
      <c r="AE52" s="74"/>
      <c r="AF52" s="68">
        <v>3</v>
      </c>
      <c r="AG52" s="57"/>
      <c r="AH52" s="58">
        <v>8</v>
      </c>
      <c r="AI52" s="58"/>
      <c r="AJ52" s="58">
        <v>16</v>
      </c>
      <c r="AK52" s="71"/>
      <c r="AL52" s="73"/>
      <c r="AM52" s="57"/>
      <c r="AN52" s="60"/>
      <c r="AO52" s="60"/>
      <c r="AP52" s="60"/>
      <c r="AQ52" s="74"/>
      <c r="AR52" s="68"/>
      <c r="AS52" s="57"/>
      <c r="AT52" s="58"/>
      <c r="AU52" s="58"/>
      <c r="AV52" s="58"/>
      <c r="AW52" s="71"/>
      <c r="AX52" s="73"/>
      <c r="AY52" s="57"/>
      <c r="AZ52" s="60"/>
      <c r="BA52" s="60"/>
      <c r="BB52" s="60"/>
      <c r="BC52" s="180"/>
      <c r="BD52" s="178"/>
    </row>
    <row r="53" spans="1:56" s="4" customFormat="1" ht="25.15" customHeight="1">
      <c r="A53" s="221" t="s">
        <v>61</v>
      </c>
      <c r="B53" s="70">
        <f t="shared" si="13"/>
        <v>0</v>
      </c>
      <c r="C53" s="56">
        <f t="shared" si="14"/>
        <v>16</v>
      </c>
      <c r="D53" s="77">
        <f t="shared" si="15"/>
        <v>8</v>
      </c>
      <c r="E53" s="77">
        <f t="shared" si="16"/>
        <v>0</v>
      </c>
      <c r="F53" s="77">
        <f t="shared" si="17"/>
        <v>8</v>
      </c>
      <c r="G53" s="88">
        <f t="shared" si="18"/>
        <v>0</v>
      </c>
      <c r="H53" s="59"/>
      <c r="I53" s="57"/>
      <c r="J53" s="58"/>
      <c r="K53" s="58"/>
      <c r="L53" s="58"/>
      <c r="M53" s="71"/>
      <c r="N53" s="73"/>
      <c r="O53" s="57"/>
      <c r="P53" s="60"/>
      <c r="Q53" s="60"/>
      <c r="R53" s="60"/>
      <c r="S53" s="74"/>
      <c r="T53" s="68"/>
      <c r="U53" s="57"/>
      <c r="V53" s="58"/>
      <c r="W53" s="58"/>
      <c r="X53" s="58"/>
      <c r="Y53" s="71"/>
      <c r="Z53" s="73"/>
      <c r="AA53" s="57"/>
      <c r="AB53" s="60"/>
      <c r="AC53" s="60"/>
      <c r="AD53" s="60"/>
      <c r="AE53" s="74"/>
      <c r="AF53" s="68">
        <v>2</v>
      </c>
      <c r="AG53" s="57"/>
      <c r="AH53" s="58">
        <v>8</v>
      </c>
      <c r="AI53" s="58"/>
      <c r="AJ53" s="58">
        <v>8</v>
      </c>
      <c r="AK53" s="71"/>
      <c r="AL53" s="73"/>
      <c r="AM53" s="57"/>
      <c r="AN53" s="60"/>
      <c r="AO53" s="60"/>
      <c r="AP53" s="60"/>
      <c r="AQ53" s="74"/>
      <c r="AR53" s="68"/>
      <c r="AS53" s="57"/>
      <c r="AT53" s="58"/>
      <c r="AU53" s="58"/>
      <c r="AV53" s="58"/>
      <c r="AW53" s="71"/>
      <c r="AX53" s="73"/>
      <c r="AY53" s="57"/>
      <c r="AZ53" s="60"/>
      <c r="BA53" s="60"/>
      <c r="BB53" s="60"/>
      <c r="BC53" s="180"/>
      <c r="BD53" s="178"/>
    </row>
    <row r="54" spans="1:56" s="4" customFormat="1" ht="25.15" customHeight="1">
      <c r="A54" s="221" t="s">
        <v>72</v>
      </c>
      <c r="B54" s="70">
        <f>COUNTIF(H54:BC54,"E")</f>
        <v>0</v>
      </c>
      <c r="C54" s="56">
        <f>SUM(D54:G54)</f>
        <v>0</v>
      </c>
      <c r="D54" s="77">
        <f t="shared" ref="D54:G55" si="23">SUM(J54,P54,V54,AB54,AH54,AN54,AT54,AZ54)</f>
        <v>0</v>
      </c>
      <c r="E54" s="77">
        <f t="shared" si="23"/>
        <v>0</v>
      </c>
      <c r="F54" s="77">
        <f t="shared" si="23"/>
        <v>0</v>
      </c>
      <c r="G54" s="88">
        <f t="shared" si="23"/>
        <v>0</v>
      </c>
      <c r="H54" s="59"/>
      <c r="I54" s="57"/>
      <c r="J54" s="58"/>
      <c r="K54" s="58"/>
      <c r="L54" s="58"/>
      <c r="M54" s="71"/>
      <c r="N54" s="73"/>
      <c r="O54" s="57"/>
      <c r="P54" s="60"/>
      <c r="Q54" s="60"/>
      <c r="R54" s="60"/>
      <c r="S54" s="74"/>
      <c r="T54" s="68"/>
      <c r="U54" s="57"/>
      <c r="V54" s="58"/>
      <c r="W54" s="58"/>
      <c r="X54" s="58"/>
      <c r="Y54" s="71"/>
      <c r="Z54" s="73"/>
      <c r="AA54" s="57"/>
      <c r="AB54" s="60"/>
      <c r="AC54" s="60"/>
      <c r="AD54" s="60"/>
      <c r="AE54" s="74"/>
      <c r="AF54" s="68"/>
      <c r="AG54" s="57"/>
      <c r="AH54" s="58"/>
      <c r="AI54" s="58"/>
      <c r="AJ54" s="58"/>
      <c r="AK54" s="71"/>
      <c r="AL54" s="73">
        <v>6</v>
      </c>
      <c r="AM54" s="57" t="s">
        <v>4</v>
      </c>
      <c r="AN54" s="60"/>
      <c r="AO54" s="60"/>
      <c r="AP54" s="60"/>
      <c r="AQ54" s="74"/>
      <c r="AR54" s="68"/>
      <c r="AS54" s="57"/>
      <c r="AT54" s="58"/>
      <c r="AU54" s="58"/>
      <c r="AV54" s="58"/>
      <c r="AW54" s="71"/>
      <c r="AX54" s="73"/>
      <c r="AY54" s="57"/>
      <c r="AZ54" s="60"/>
      <c r="BA54" s="60"/>
      <c r="BB54" s="60"/>
      <c r="BC54" s="180"/>
      <c r="BD54" s="178"/>
    </row>
    <row r="55" spans="1:56" s="4" customFormat="1" ht="25.15" customHeight="1">
      <c r="A55" s="221" t="s">
        <v>68</v>
      </c>
      <c r="B55" s="70">
        <f>COUNTIF(H55:BC55,"E")</f>
        <v>1</v>
      </c>
      <c r="C55" s="56">
        <f>SUM(D55:G55)</f>
        <v>32</v>
      </c>
      <c r="D55" s="77">
        <f t="shared" si="23"/>
        <v>16</v>
      </c>
      <c r="E55" s="77">
        <f t="shared" si="23"/>
        <v>0</v>
      </c>
      <c r="F55" s="77">
        <f t="shared" si="23"/>
        <v>16</v>
      </c>
      <c r="G55" s="88">
        <f t="shared" si="23"/>
        <v>0</v>
      </c>
      <c r="H55" s="59"/>
      <c r="I55" s="57"/>
      <c r="J55" s="58"/>
      <c r="K55" s="58"/>
      <c r="L55" s="58"/>
      <c r="M55" s="71"/>
      <c r="N55" s="73"/>
      <c r="O55" s="57"/>
      <c r="P55" s="60"/>
      <c r="Q55" s="60"/>
      <c r="R55" s="60"/>
      <c r="S55" s="74"/>
      <c r="T55" s="68"/>
      <c r="U55" s="57"/>
      <c r="V55" s="58"/>
      <c r="W55" s="58"/>
      <c r="X55" s="58"/>
      <c r="Y55" s="71"/>
      <c r="Z55" s="73"/>
      <c r="AA55" s="57"/>
      <c r="AB55" s="60"/>
      <c r="AC55" s="60"/>
      <c r="AD55" s="60"/>
      <c r="AE55" s="74"/>
      <c r="AF55" s="68"/>
      <c r="AG55" s="57"/>
      <c r="AH55" s="58"/>
      <c r="AI55" s="58"/>
      <c r="AJ55" s="58"/>
      <c r="AK55" s="71"/>
      <c r="AL55" s="73">
        <v>5</v>
      </c>
      <c r="AM55" s="57" t="s">
        <v>33</v>
      </c>
      <c r="AN55" s="60">
        <v>16</v>
      </c>
      <c r="AO55" s="60"/>
      <c r="AP55" s="60">
        <v>16</v>
      </c>
      <c r="AQ55" s="74"/>
      <c r="AR55" s="68"/>
      <c r="AS55" s="57"/>
      <c r="AT55" s="58"/>
      <c r="AU55" s="58"/>
      <c r="AV55" s="58"/>
      <c r="AW55" s="71"/>
      <c r="AX55" s="73"/>
      <c r="AY55" s="57"/>
      <c r="AZ55" s="60"/>
      <c r="BA55" s="60"/>
      <c r="BB55" s="60"/>
      <c r="BC55" s="180"/>
      <c r="BD55" s="178"/>
    </row>
    <row r="56" spans="1:56" s="4" customFormat="1" ht="25.15" customHeight="1">
      <c r="A56" s="221" t="s">
        <v>63</v>
      </c>
      <c r="B56" s="70">
        <f t="shared" si="13"/>
        <v>0</v>
      </c>
      <c r="C56" s="56">
        <f t="shared" si="14"/>
        <v>32</v>
      </c>
      <c r="D56" s="77">
        <f t="shared" si="15"/>
        <v>16</v>
      </c>
      <c r="E56" s="77">
        <f t="shared" si="16"/>
        <v>0</v>
      </c>
      <c r="F56" s="77">
        <f t="shared" si="17"/>
        <v>16</v>
      </c>
      <c r="G56" s="88">
        <f t="shared" si="18"/>
        <v>0</v>
      </c>
      <c r="H56" s="59"/>
      <c r="I56" s="57"/>
      <c r="J56" s="58"/>
      <c r="K56" s="58"/>
      <c r="L56" s="58"/>
      <c r="M56" s="71"/>
      <c r="N56" s="73"/>
      <c r="O56" s="57"/>
      <c r="P56" s="60"/>
      <c r="Q56" s="60"/>
      <c r="R56" s="60"/>
      <c r="S56" s="74"/>
      <c r="T56" s="68"/>
      <c r="U56" s="57"/>
      <c r="V56" s="58"/>
      <c r="W56" s="58"/>
      <c r="X56" s="58"/>
      <c r="Y56" s="71"/>
      <c r="Z56" s="73"/>
      <c r="AA56" s="57"/>
      <c r="AB56" s="60"/>
      <c r="AC56" s="60"/>
      <c r="AD56" s="60"/>
      <c r="AE56" s="74"/>
      <c r="AF56" s="68"/>
      <c r="AG56" s="57"/>
      <c r="AH56" s="58"/>
      <c r="AI56" s="58"/>
      <c r="AJ56" s="58"/>
      <c r="AK56" s="71"/>
      <c r="AL56" s="73">
        <v>4</v>
      </c>
      <c r="AM56" s="57"/>
      <c r="AN56" s="60">
        <v>16</v>
      </c>
      <c r="AO56" s="60"/>
      <c r="AP56" s="60">
        <v>16</v>
      </c>
      <c r="AQ56" s="74"/>
      <c r="AR56" s="68"/>
      <c r="AS56" s="57"/>
      <c r="AT56" s="58"/>
      <c r="AU56" s="58"/>
      <c r="AV56" s="58"/>
      <c r="AW56" s="71"/>
      <c r="AX56" s="73"/>
      <c r="AY56" s="57"/>
      <c r="AZ56" s="60"/>
      <c r="BA56" s="60"/>
      <c r="BB56" s="60"/>
      <c r="BC56" s="180"/>
      <c r="BD56" s="178"/>
    </row>
    <row r="57" spans="1:56" s="4" customFormat="1" ht="25.15" customHeight="1">
      <c r="A57" s="221" t="s">
        <v>66</v>
      </c>
      <c r="B57" s="70">
        <f t="shared" si="13"/>
        <v>0</v>
      </c>
      <c r="C57" s="56">
        <f t="shared" si="14"/>
        <v>24</v>
      </c>
      <c r="D57" s="77">
        <f t="shared" si="15"/>
        <v>8</v>
      </c>
      <c r="E57" s="77">
        <f t="shared" si="16"/>
        <v>8</v>
      </c>
      <c r="F57" s="77">
        <f t="shared" si="17"/>
        <v>8</v>
      </c>
      <c r="G57" s="88">
        <f t="shared" si="18"/>
        <v>0</v>
      </c>
      <c r="H57" s="59"/>
      <c r="I57" s="57"/>
      <c r="J57" s="58"/>
      <c r="K57" s="58"/>
      <c r="L57" s="58"/>
      <c r="M57" s="71"/>
      <c r="N57" s="73"/>
      <c r="O57" s="57"/>
      <c r="P57" s="60"/>
      <c r="Q57" s="60"/>
      <c r="R57" s="60"/>
      <c r="S57" s="74"/>
      <c r="T57" s="68"/>
      <c r="U57" s="57"/>
      <c r="V57" s="58"/>
      <c r="W57" s="58"/>
      <c r="X57" s="58"/>
      <c r="Y57" s="71"/>
      <c r="Z57" s="73"/>
      <c r="AA57" s="57"/>
      <c r="AB57" s="60"/>
      <c r="AC57" s="60"/>
      <c r="AD57" s="60"/>
      <c r="AE57" s="74"/>
      <c r="AF57" s="68"/>
      <c r="AG57" s="57"/>
      <c r="AH57" s="58"/>
      <c r="AI57" s="58"/>
      <c r="AJ57" s="58"/>
      <c r="AK57" s="71"/>
      <c r="AL57" s="73">
        <v>3</v>
      </c>
      <c r="AM57" s="57"/>
      <c r="AN57" s="60">
        <v>8</v>
      </c>
      <c r="AO57" s="60">
        <v>8</v>
      </c>
      <c r="AP57" s="60">
        <v>8</v>
      </c>
      <c r="AQ57" s="74"/>
      <c r="AR57" s="68"/>
      <c r="AS57" s="57"/>
      <c r="AT57" s="58"/>
      <c r="AU57" s="58"/>
      <c r="AV57" s="58"/>
      <c r="AW57" s="71"/>
      <c r="AX57" s="73"/>
      <c r="AY57" s="57"/>
      <c r="AZ57" s="60"/>
      <c r="BA57" s="60"/>
      <c r="BB57" s="60"/>
      <c r="BC57" s="180"/>
      <c r="BD57" s="178"/>
    </row>
    <row r="58" spans="1:56" s="4" customFormat="1" ht="25.15" customHeight="1">
      <c r="A58" s="224" t="s">
        <v>71</v>
      </c>
      <c r="B58" s="70">
        <f t="shared" si="13"/>
        <v>0</v>
      </c>
      <c r="C58" s="56">
        <f t="shared" si="14"/>
        <v>24</v>
      </c>
      <c r="D58" s="77">
        <f t="shared" si="15"/>
        <v>8</v>
      </c>
      <c r="E58" s="77">
        <f t="shared" si="16"/>
        <v>0</v>
      </c>
      <c r="F58" s="77">
        <f t="shared" si="17"/>
        <v>16</v>
      </c>
      <c r="G58" s="88">
        <f t="shared" si="18"/>
        <v>0</v>
      </c>
      <c r="H58" s="59"/>
      <c r="I58" s="57"/>
      <c r="J58" s="58"/>
      <c r="K58" s="58"/>
      <c r="L58" s="58"/>
      <c r="M58" s="71"/>
      <c r="N58" s="73"/>
      <c r="O58" s="57"/>
      <c r="P58" s="60"/>
      <c r="Q58" s="60"/>
      <c r="R58" s="60"/>
      <c r="S58" s="74"/>
      <c r="T58" s="68"/>
      <c r="U58" s="57"/>
      <c r="V58" s="58"/>
      <c r="W58" s="58"/>
      <c r="X58" s="58"/>
      <c r="Y58" s="71"/>
      <c r="Z58" s="73"/>
      <c r="AA58" s="57"/>
      <c r="AB58" s="60"/>
      <c r="AC58" s="60"/>
      <c r="AD58" s="60"/>
      <c r="AE58" s="74"/>
      <c r="AF58" s="68"/>
      <c r="AG58" s="57"/>
      <c r="AH58" s="58"/>
      <c r="AI58" s="58"/>
      <c r="AJ58" s="58"/>
      <c r="AK58" s="71"/>
      <c r="AL58" s="73">
        <v>3</v>
      </c>
      <c r="AM58" s="57"/>
      <c r="AN58" s="60">
        <v>8</v>
      </c>
      <c r="AO58" s="60"/>
      <c r="AP58" s="60">
        <v>16</v>
      </c>
      <c r="AQ58" s="74"/>
      <c r="AR58" s="68"/>
      <c r="AS58" s="57"/>
      <c r="AT58" s="58"/>
      <c r="AU58" s="58"/>
      <c r="AV58" s="58"/>
      <c r="AW58" s="71"/>
      <c r="AX58" s="73"/>
      <c r="AY58" s="57"/>
      <c r="AZ58" s="60"/>
      <c r="BA58" s="60"/>
      <c r="BB58" s="60"/>
      <c r="BC58" s="180"/>
      <c r="BD58" s="178"/>
    </row>
    <row r="59" spans="1:56" s="4" customFormat="1" ht="25.15" customHeight="1">
      <c r="A59" s="221" t="s">
        <v>69</v>
      </c>
      <c r="B59" s="70">
        <f t="shared" ref="B59:B66" si="24">COUNTIF(H59:BC59,"E")</f>
        <v>0</v>
      </c>
      <c r="C59" s="56">
        <f t="shared" ref="C59:C64" si="25">SUM(D59:G59)</f>
        <v>40</v>
      </c>
      <c r="D59" s="77">
        <f t="shared" ref="D59:G64" si="26">SUM(J59,P59,V59,AB59,AH59,AN59,AT59,AZ59)</f>
        <v>8</v>
      </c>
      <c r="E59" s="77">
        <f t="shared" si="26"/>
        <v>0</v>
      </c>
      <c r="F59" s="77">
        <f t="shared" si="26"/>
        <v>24</v>
      </c>
      <c r="G59" s="88">
        <f t="shared" si="26"/>
        <v>8</v>
      </c>
      <c r="H59" s="59"/>
      <c r="I59" s="57"/>
      <c r="J59" s="58"/>
      <c r="K59" s="58"/>
      <c r="L59" s="58"/>
      <c r="M59" s="71"/>
      <c r="N59" s="73"/>
      <c r="O59" s="57"/>
      <c r="P59" s="60"/>
      <c r="Q59" s="60"/>
      <c r="R59" s="60"/>
      <c r="S59" s="74"/>
      <c r="T59" s="68"/>
      <c r="U59" s="57"/>
      <c r="V59" s="58"/>
      <c r="W59" s="58"/>
      <c r="X59" s="58"/>
      <c r="Y59" s="71"/>
      <c r="Z59" s="73"/>
      <c r="AA59" s="57"/>
      <c r="AB59" s="60"/>
      <c r="AC59" s="60"/>
      <c r="AD59" s="60"/>
      <c r="AE59" s="74"/>
      <c r="AF59" s="68"/>
      <c r="AG59" s="57"/>
      <c r="AH59" s="58"/>
      <c r="AI59" s="58"/>
      <c r="AJ59" s="58"/>
      <c r="AK59" s="71"/>
      <c r="AL59" s="73">
        <v>5</v>
      </c>
      <c r="AM59" s="57"/>
      <c r="AN59" s="60">
        <v>8</v>
      </c>
      <c r="AO59" s="60"/>
      <c r="AP59" s="60">
        <v>24</v>
      </c>
      <c r="AQ59" s="74">
        <v>8</v>
      </c>
      <c r="AR59" s="68"/>
      <c r="AS59" s="57"/>
      <c r="AT59" s="58"/>
      <c r="AU59" s="58"/>
      <c r="AV59" s="58"/>
      <c r="AW59" s="71"/>
      <c r="AX59" s="73"/>
      <c r="AY59" s="57"/>
      <c r="AZ59" s="60"/>
      <c r="BA59" s="60"/>
      <c r="BB59" s="60"/>
      <c r="BC59" s="180"/>
      <c r="BD59" s="178"/>
    </row>
    <row r="60" spans="1:56" s="4" customFormat="1" ht="25.15" customHeight="1">
      <c r="A60" s="221" t="s">
        <v>103</v>
      </c>
      <c r="B60" s="70">
        <f t="shared" si="24"/>
        <v>0</v>
      </c>
      <c r="C60" s="56">
        <f t="shared" si="25"/>
        <v>32</v>
      </c>
      <c r="D60" s="77">
        <f t="shared" si="26"/>
        <v>8</v>
      </c>
      <c r="E60" s="77">
        <f t="shared" si="26"/>
        <v>16</v>
      </c>
      <c r="F60" s="77">
        <f t="shared" si="26"/>
        <v>8</v>
      </c>
      <c r="G60" s="88">
        <f t="shared" si="26"/>
        <v>0</v>
      </c>
      <c r="H60" s="59"/>
      <c r="I60" s="57"/>
      <c r="J60" s="58"/>
      <c r="K60" s="58"/>
      <c r="L60" s="58"/>
      <c r="M60" s="71"/>
      <c r="N60" s="73"/>
      <c r="O60" s="57"/>
      <c r="P60" s="60"/>
      <c r="Q60" s="60"/>
      <c r="R60" s="60"/>
      <c r="S60" s="74"/>
      <c r="T60" s="68"/>
      <c r="U60" s="57"/>
      <c r="V60" s="58"/>
      <c r="W60" s="58"/>
      <c r="X60" s="58"/>
      <c r="Y60" s="71"/>
      <c r="Z60" s="73"/>
      <c r="AA60" s="57"/>
      <c r="AB60" s="60"/>
      <c r="AC60" s="60"/>
      <c r="AD60" s="60"/>
      <c r="AE60" s="74"/>
      <c r="AF60" s="68"/>
      <c r="AG60" s="57"/>
      <c r="AH60" s="58"/>
      <c r="AI60" s="58"/>
      <c r="AJ60" s="58"/>
      <c r="AK60" s="71"/>
      <c r="AL60" s="73"/>
      <c r="AM60" s="57"/>
      <c r="AN60" s="60"/>
      <c r="AO60" s="60"/>
      <c r="AP60" s="60"/>
      <c r="AQ60" s="74"/>
      <c r="AR60" s="68">
        <v>3</v>
      </c>
      <c r="AS60" s="57"/>
      <c r="AT60" s="58">
        <v>8</v>
      </c>
      <c r="AU60" s="58">
        <v>16</v>
      </c>
      <c r="AV60" s="58">
        <v>8</v>
      </c>
      <c r="AW60" s="71"/>
      <c r="AX60" s="73"/>
      <c r="AY60" s="57"/>
      <c r="AZ60" s="60"/>
      <c r="BA60" s="60"/>
      <c r="BB60" s="60"/>
      <c r="BC60" s="180"/>
      <c r="BD60" s="178"/>
    </row>
    <row r="61" spans="1:56" s="4" customFormat="1" ht="25.15" customHeight="1">
      <c r="A61" s="221" t="s">
        <v>75</v>
      </c>
      <c r="B61" s="70">
        <f t="shared" si="24"/>
        <v>1</v>
      </c>
      <c r="C61" s="56">
        <f t="shared" si="25"/>
        <v>24</v>
      </c>
      <c r="D61" s="77">
        <f t="shared" si="26"/>
        <v>8</v>
      </c>
      <c r="E61" s="77">
        <f t="shared" si="26"/>
        <v>0</v>
      </c>
      <c r="F61" s="77">
        <f t="shared" si="26"/>
        <v>16</v>
      </c>
      <c r="G61" s="88">
        <f t="shared" si="26"/>
        <v>0</v>
      </c>
      <c r="H61" s="59"/>
      <c r="I61" s="57"/>
      <c r="J61" s="58"/>
      <c r="K61" s="58"/>
      <c r="L61" s="58"/>
      <c r="M61" s="71"/>
      <c r="N61" s="73"/>
      <c r="O61" s="57"/>
      <c r="P61" s="60"/>
      <c r="Q61" s="60"/>
      <c r="R61" s="60"/>
      <c r="S61" s="74"/>
      <c r="T61" s="68"/>
      <c r="U61" s="57"/>
      <c r="V61" s="58"/>
      <c r="W61" s="58"/>
      <c r="X61" s="58"/>
      <c r="Y61" s="71"/>
      <c r="Z61" s="73"/>
      <c r="AA61" s="57"/>
      <c r="AB61" s="60"/>
      <c r="AC61" s="60"/>
      <c r="AD61" s="60"/>
      <c r="AE61" s="74"/>
      <c r="AF61" s="68"/>
      <c r="AG61" s="57"/>
      <c r="AH61" s="58"/>
      <c r="AI61" s="58"/>
      <c r="AJ61" s="58"/>
      <c r="AK61" s="71"/>
      <c r="AL61" s="73"/>
      <c r="AM61" s="57"/>
      <c r="AN61" s="60"/>
      <c r="AO61" s="60"/>
      <c r="AP61" s="60"/>
      <c r="AQ61" s="74"/>
      <c r="AR61" s="68">
        <v>3</v>
      </c>
      <c r="AS61" s="57" t="s">
        <v>33</v>
      </c>
      <c r="AT61" s="58">
        <v>8</v>
      </c>
      <c r="AU61" s="58"/>
      <c r="AV61" s="58">
        <v>16</v>
      </c>
      <c r="AW61" s="71"/>
      <c r="AX61" s="73"/>
      <c r="AY61" s="57"/>
      <c r="AZ61" s="60"/>
      <c r="BA61" s="60"/>
      <c r="BB61" s="60"/>
      <c r="BC61" s="180"/>
      <c r="BD61" s="178"/>
    </row>
    <row r="62" spans="1:56" s="4" customFormat="1" ht="25.15" customHeight="1">
      <c r="A62" s="221" t="s">
        <v>74</v>
      </c>
      <c r="B62" s="70">
        <f t="shared" si="24"/>
        <v>1</v>
      </c>
      <c r="C62" s="56">
        <f t="shared" si="25"/>
        <v>32</v>
      </c>
      <c r="D62" s="77">
        <f t="shared" si="26"/>
        <v>16</v>
      </c>
      <c r="E62" s="77">
        <f t="shared" si="26"/>
        <v>0</v>
      </c>
      <c r="F62" s="77">
        <f t="shared" si="26"/>
        <v>8</v>
      </c>
      <c r="G62" s="88">
        <f t="shared" si="26"/>
        <v>8</v>
      </c>
      <c r="H62" s="59"/>
      <c r="I62" s="57"/>
      <c r="J62" s="58"/>
      <c r="K62" s="58"/>
      <c r="L62" s="58"/>
      <c r="M62" s="71"/>
      <c r="N62" s="73"/>
      <c r="O62" s="57"/>
      <c r="P62" s="60"/>
      <c r="Q62" s="60"/>
      <c r="R62" s="60"/>
      <c r="S62" s="74"/>
      <c r="T62" s="68"/>
      <c r="U62" s="57"/>
      <c r="V62" s="58"/>
      <c r="W62" s="58"/>
      <c r="X62" s="58"/>
      <c r="Y62" s="71"/>
      <c r="Z62" s="73"/>
      <c r="AA62" s="57"/>
      <c r="AB62" s="60"/>
      <c r="AC62" s="60"/>
      <c r="AD62" s="60"/>
      <c r="AE62" s="74"/>
      <c r="AF62" s="68"/>
      <c r="AG62" s="57"/>
      <c r="AH62" s="58"/>
      <c r="AI62" s="58"/>
      <c r="AJ62" s="58"/>
      <c r="AK62" s="71"/>
      <c r="AL62" s="73"/>
      <c r="AM62" s="57"/>
      <c r="AN62" s="60"/>
      <c r="AO62" s="60"/>
      <c r="AP62" s="60"/>
      <c r="AQ62" s="74"/>
      <c r="AR62" s="68">
        <v>4</v>
      </c>
      <c r="AS62" s="57" t="s">
        <v>33</v>
      </c>
      <c r="AT62" s="58">
        <v>16</v>
      </c>
      <c r="AU62" s="58"/>
      <c r="AV62" s="58">
        <v>8</v>
      </c>
      <c r="AW62" s="71">
        <v>8</v>
      </c>
      <c r="AX62" s="73"/>
      <c r="AY62" s="57"/>
      <c r="AZ62" s="60"/>
      <c r="BA62" s="60"/>
      <c r="BB62" s="60"/>
      <c r="BC62" s="180"/>
      <c r="BD62" s="178"/>
    </row>
    <row r="63" spans="1:56" s="4" customFormat="1" ht="25.15" customHeight="1">
      <c r="A63" s="221" t="s">
        <v>78</v>
      </c>
      <c r="B63" s="70">
        <f t="shared" si="24"/>
        <v>0</v>
      </c>
      <c r="C63" s="56">
        <f t="shared" si="25"/>
        <v>16</v>
      </c>
      <c r="D63" s="77">
        <f t="shared" si="26"/>
        <v>8</v>
      </c>
      <c r="E63" s="77">
        <f t="shared" si="26"/>
        <v>0</v>
      </c>
      <c r="F63" s="77">
        <f t="shared" si="26"/>
        <v>0</v>
      </c>
      <c r="G63" s="88">
        <f t="shared" si="26"/>
        <v>8</v>
      </c>
      <c r="H63" s="59"/>
      <c r="I63" s="57"/>
      <c r="J63" s="58"/>
      <c r="K63" s="58"/>
      <c r="L63" s="58"/>
      <c r="M63" s="71"/>
      <c r="N63" s="73"/>
      <c r="O63" s="57"/>
      <c r="P63" s="60"/>
      <c r="Q63" s="60"/>
      <c r="R63" s="60"/>
      <c r="S63" s="74"/>
      <c r="T63" s="68"/>
      <c r="U63" s="57"/>
      <c r="V63" s="58"/>
      <c r="W63" s="58"/>
      <c r="X63" s="58"/>
      <c r="Y63" s="71"/>
      <c r="Z63" s="73"/>
      <c r="AA63" s="57"/>
      <c r="AB63" s="60"/>
      <c r="AC63" s="60"/>
      <c r="AD63" s="60"/>
      <c r="AE63" s="74"/>
      <c r="AF63" s="68"/>
      <c r="AG63" s="57"/>
      <c r="AH63" s="58"/>
      <c r="AI63" s="58"/>
      <c r="AJ63" s="58"/>
      <c r="AK63" s="71"/>
      <c r="AL63" s="73"/>
      <c r="AM63" s="57"/>
      <c r="AN63" s="60"/>
      <c r="AO63" s="60"/>
      <c r="AP63" s="60"/>
      <c r="AQ63" s="74"/>
      <c r="AR63" s="68">
        <v>2</v>
      </c>
      <c r="AS63" s="57"/>
      <c r="AT63" s="58">
        <v>8</v>
      </c>
      <c r="AU63" s="58"/>
      <c r="AV63" s="58"/>
      <c r="AW63" s="71">
        <v>8</v>
      </c>
      <c r="AX63" s="73"/>
      <c r="AY63" s="57"/>
      <c r="AZ63" s="60"/>
      <c r="BA63" s="60"/>
      <c r="BB63" s="60"/>
      <c r="BC63" s="180"/>
      <c r="BD63" s="178"/>
    </row>
    <row r="64" spans="1:56" s="4" customFormat="1" ht="25.15" customHeight="1">
      <c r="A64" s="221" t="s">
        <v>73</v>
      </c>
      <c r="B64" s="70">
        <f t="shared" si="24"/>
        <v>0</v>
      </c>
      <c r="C64" s="56">
        <f t="shared" si="25"/>
        <v>32</v>
      </c>
      <c r="D64" s="77">
        <f t="shared" si="26"/>
        <v>0</v>
      </c>
      <c r="E64" s="77">
        <f t="shared" si="26"/>
        <v>0</v>
      </c>
      <c r="F64" s="77">
        <f t="shared" si="26"/>
        <v>0</v>
      </c>
      <c r="G64" s="88">
        <f t="shared" si="26"/>
        <v>32</v>
      </c>
      <c r="H64" s="59"/>
      <c r="I64" s="57"/>
      <c r="J64" s="58"/>
      <c r="K64" s="58"/>
      <c r="L64" s="58"/>
      <c r="M64" s="71"/>
      <c r="N64" s="73"/>
      <c r="O64" s="57"/>
      <c r="P64" s="60"/>
      <c r="Q64" s="60"/>
      <c r="R64" s="60"/>
      <c r="S64" s="74"/>
      <c r="T64" s="68"/>
      <c r="U64" s="57"/>
      <c r="V64" s="58"/>
      <c r="W64" s="58"/>
      <c r="X64" s="58"/>
      <c r="Y64" s="71"/>
      <c r="Z64" s="73"/>
      <c r="AA64" s="57"/>
      <c r="AB64" s="60"/>
      <c r="AC64" s="60"/>
      <c r="AD64" s="60"/>
      <c r="AE64" s="74"/>
      <c r="AF64" s="68"/>
      <c r="AG64" s="57"/>
      <c r="AH64" s="58"/>
      <c r="AI64" s="58"/>
      <c r="AJ64" s="58"/>
      <c r="AK64" s="71"/>
      <c r="AL64" s="73"/>
      <c r="AM64" s="57"/>
      <c r="AN64" s="60"/>
      <c r="AO64" s="60"/>
      <c r="AP64" s="60"/>
      <c r="AQ64" s="74"/>
      <c r="AR64" s="68">
        <v>6</v>
      </c>
      <c r="AS64" s="57"/>
      <c r="AT64" s="58"/>
      <c r="AU64" s="58"/>
      <c r="AV64" s="58"/>
      <c r="AW64" s="71">
        <v>32</v>
      </c>
      <c r="AX64" s="73"/>
      <c r="AY64" s="57"/>
      <c r="AZ64" s="60"/>
      <c r="BA64" s="60"/>
      <c r="BB64" s="60"/>
      <c r="BC64" s="180"/>
      <c r="BD64" s="178"/>
    </row>
    <row r="65" spans="1:56" s="4" customFormat="1" ht="25.15" customHeight="1">
      <c r="A65" s="221" t="s">
        <v>79</v>
      </c>
      <c r="B65" s="70">
        <f t="shared" si="24"/>
        <v>0</v>
      </c>
      <c r="C65" s="122">
        <v>8</v>
      </c>
      <c r="D65" s="77"/>
      <c r="E65" s="77"/>
      <c r="F65" s="77"/>
      <c r="G65" s="88">
        <v>8</v>
      </c>
      <c r="H65" s="62"/>
      <c r="I65" s="63"/>
      <c r="J65" s="64"/>
      <c r="K65" s="64"/>
      <c r="L65" s="64"/>
      <c r="M65" s="72"/>
      <c r="N65" s="100"/>
      <c r="O65" s="63"/>
      <c r="P65" s="65"/>
      <c r="Q65" s="65"/>
      <c r="R65" s="65"/>
      <c r="S65" s="101"/>
      <c r="T65" s="69"/>
      <c r="U65" s="63"/>
      <c r="V65" s="64"/>
      <c r="W65" s="64"/>
      <c r="X65" s="64"/>
      <c r="Y65" s="72"/>
      <c r="Z65" s="100"/>
      <c r="AA65" s="63"/>
      <c r="AB65" s="65"/>
      <c r="AC65" s="65"/>
      <c r="AD65" s="65"/>
      <c r="AE65" s="101"/>
      <c r="AF65" s="69"/>
      <c r="AG65" s="63"/>
      <c r="AH65" s="64"/>
      <c r="AI65" s="64"/>
      <c r="AJ65" s="64"/>
      <c r="AK65" s="72"/>
      <c r="AL65" s="100"/>
      <c r="AM65" s="63"/>
      <c r="AN65" s="65"/>
      <c r="AO65" s="65"/>
      <c r="AP65" s="65"/>
      <c r="AQ65" s="101"/>
      <c r="AR65" s="69">
        <v>1</v>
      </c>
      <c r="AS65" s="63"/>
      <c r="AT65" s="64"/>
      <c r="AU65" s="64"/>
      <c r="AV65" s="64"/>
      <c r="AW65" s="72">
        <v>8</v>
      </c>
      <c r="AX65" s="100"/>
      <c r="AY65" s="63"/>
      <c r="AZ65" s="65"/>
      <c r="BA65" s="65"/>
      <c r="BB65" s="65"/>
      <c r="BC65" s="181"/>
      <c r="BD65" s="178"/>
    </row>
    <row r="66" spans="1:56" s="4" customFormat="1" ht="25.15" customHeight="1">
      <c r="A66" s="222" t="s">
        <v>86</v>
      </c>
      <c r="B66" s="102">
        <f t="shared" si="24"/>
        <v>0</v>
      </c>
      <c r="C66" s="61">
        <f t="shared" si="14"/>
        <v>24</v>
      </c>
      <c r="D66" s="77">
        <f t="shared" si="15"/>
        <v>8</v>
      </c>
      <c r="E66" s="77">
        <f t="shared" si="16"/>
        <v>0</v>
      </c>
      <c r="F66" s="77">
        <f t="shared" si="17"/>
        <v>8</v>
      </c>
      <c r="G66" s="88">
        <f t="shared" si="18"/>
        <v>8</v>
      </c>
      <c r="H66" s="59"/>
      <c r="I66" s="57"/>
      <c r="J66" s="58"/>
      <c r="K66" s="58"/>
      <c r="L66" s="58"/>
      <c r="M66" s="71"/>
      <c r="N66" s="73"/>
      <c r="O66" s="57"/>
      <c r="P66" s="60"/>
      <c r="Q66" s="60"/>
      <c r="R66" s="60"/>
      <c r="S66" s="74"/>
      <c r="T66" s="68"/>
      <c r="U66" s="57"/>
      <c r="V66" s="58"/>
      <c r="W66" s="58"/>
      <c r="X66" s="58"/>
      <c r="Y66" s="71"/>
      <c r="Z66" s="73"/>
      <c r="AA66" s="57"/>
      <c r="AB66" s="60"/>
      <c r="AC66" s="60"/>
      <c r="AD66" s="60"/>
      <c r="AE66" s="74"/>
      <c r="AF66" s="68"/>
      <c r="AG66" s="57"/>
      <c r="AH66" s="58"/>
      <c r="AI66" s="58"/>
      <c r="AJ66" s="58"/>
      <c r="AK66" s="71"/>
      <c r="AL66" s="73"/>
      <c r="AM66" s="57"/>
      <c r="AN66" s="60"/>
      <c r="AO66" s="60"/>
      <c r="AP66" s="60"/>
      <c r="AQ66" s="74"/>
      <c r="AR66" s="68">
        <v>3</v>
      </c>
      <c r="AS66" s="57"/>
      <c r="AT66" s="58">
        <v>8</v>
      </c>
      <c r="AU66" s="58"/>
      <c r="AV66" s="58">
        <v>8</v>
      </c>
      <c r="AW66" s="71">
        <v>8</v>
      </c>
      <c r="AX66" s="73"/>
      <c r="AY66" s="57"/>
      <c r="AZ66" s="60"/>
      <c r="BA66" s="60"/>
      <c r="BB66" s="60"/>
      <c r="BC66" s="180"/>
      <c r="BD66" s="178"/>
    </row>
    <row r="67" spans="1:56" s="4" customFormat="1" ht="25.15" customHeight="1">
      <c r="A67" s="172" t="s">
        <v>76</v>
      </c>
      <c r="B67" s="119">
        <f t="shared" si="13"/>
        <v>0</v>
      </c>
      <c r="C67" s="120">
        <f t="shared" si="14"/>
        <v>0</v>
      </c>
      <c r="D67" s="77">
        <f t="shared" si="15"/>
        <v>0</v>
      </c>
      <c r="E67" s="77">
        <f t="shared" si="16"/>
        <v>0</v>
      </c>
      <c r="F67" s="77">
        <f t="shared" si="17"/>
        <v>0</v>
      </c>
      <c r="G67" s="88">
        <f t="shared" si="18"/>
        <v>0</v>
      </c>
      <c r="H67" s="59"/>
      <c r="I67" s="57"/>
      <c r="J67" s="58"/>
      <c r="K67" s="58"/>
      <c r="L67" s="58"/>
      <c r="M67" s="71"/>
      <c r="N67" s="73"/>
      <c r="O67" s="57"/>
      <c r="P67" s="60"/>
      <c r="Q67" s="60"/>
      <c r="R67" s="60"/>
      <c r="S67" s="74"/>
      <c r="T67" s="68"/>
      <c r="U67" s="57"/>
      <c r="V67" s="58"/>
      <c r="W67" s="58"/>
      <c r="X67" s="58"/>
      <c r="Y67" s="71"/>
      <c r="Z67" s="73"/>
      <c r="AA67" s="57"/>
      <c r="AB67" s="60"/>
      <c r="AC67" s="60"/>
      <c r="AD67" s="60"/>
      <c r="AE67" s="74"/>
      <c r="AF67" s="68"/>
      <c r="AG67" s="57"/>
      <c r="AH67" s="58"/>
      <c r="AI67" s="58"/>
      <c r="AJ67" s="58"/>
      <c r="AK67" s="71"/>
      <c r="AL67" s="73"/>
      <c r="AM67" s="57"/>
      <c r="AN67" s="60"/>
      <c r="AO67" s="60"/>
      <c r="AP67" s="60"/>
      <c r="AQ67" s="74"/>
      <c r="AR67" s="68"/>
      <c r="AS67" s="57"/>
      <c r="AT67" s="58"/>
      <c r="AU67" s="58"/>
      <c r="AV67" s="58"/>
      <c r="AW67" s="71"/>
      <c r="AX67" s="73"/>
      <c r="AY67" s="57"/>
      <c r="AZ67" s="60"/>
      <c r="BA67" s="60"/>
      <c r="BB67" s="60"/>
      <c r="BC67" s="180"/>
      <c r="BD67" s="178"/>
    </row>
    <row r="68" spans="1:56" s="4" customFormat="1" ht="25.15" customHeight="1">
      <c r="A68" s="223" t="s">
        <v>77</v>
      </c>
      <c r="B68" s="121">
        <f t="shared" si="13"/>
        <v>0</v>
      </c>
      <c r="C68" s="122">
        <f t="shared" si="14"/>
        <v>0</v>
      </c>
      <c r="D68" s="77">
        <f t="shared" si="15"/>
        <v>0</v>
      </c>
      <c r="E68" s="77">
        <f t="shared" si="16"/>
        <v>0</v>
      </c>
      <c r="F68" s="77">
        <f t="shared" si="17"/>
        <v>0</v>
      </c>
      <c r="G68" s="88">
        <f t="shared" si="18"/>
        <v>0</v>
      </c>
      <c r="H68" s="59"/>
      <c r="I68" s="57"/>
      <c r="J68" s="58"/>
      <c r="K68" s="58"/>
      <c r="L68" s="58"/>
      <c r="M68" s="71"/>
      <c r="N68" s="73"/>
      <c r="O68" s="57"/>
      <c r="P68" s="60"/>
      <c r="Q68" s="60"/>
      <c r="R68" s="60"/>
      <c r="S68" s="74"/>
      <c r="T68" s="68"/>
      <c r="U68" s="57"/>
      <c r="V68" s="58"/>
      <c r="W68" s="58"/>
      <c r="X68" s="58"/>
      <c r="Y68" s="71"/>
      <c r="Z68" s="73"/>
      <c r="AA68" s="57"/>
      <c r="AB68" s="60"/>
      <c r="AC68" s="60"/>
      <c r="AD68" s="60"/>
      <c r="AE68" s="74"/>
      <c r="AF68" s="68"/>
      <c r="AG68" s="57"/>
      <c r="AH68" s="58"/>
      <c r="AI68" s="58"/>
      <c r="AJ68" s="58"/>
      <c r="AK68" s="71"/>
      <c r="AL68" s="73"/>
      <c r="AM68" s="57"/>
      <c r="AN68" s="60"/>
      <c r="AO68" s="60"/>
      <c r="AP68" s="60"/>
      <c r="AQ68" s="74"/>
      <c r="AR68" s="68"/>
      <c r="AS68" s="57"/>
      <c r="AT68" s="58"/>
      <c r="AU68" s="58"/>
      <c r="AV68" s="58"/>
      <c r="AW68" s="71"/>
      <c r="AX68" s="73"/>
      <c r="AY68" s="57"/>
      <c r="AZ68" s="60"/>
      <c r="BA68" s="60"/>
      <c r="BB68" s="60"/>
      <c r="BC68" s="180"/>
      <c r="BD68" s="178"/>
    </row>
    <row r="69" spans="1:56" s="4" customFormat="1" ht="25.15" customHeight="1">
      <c r="A69" s="222" t="s">
        <v>91</v>
      </c>
      <c r="B69" s="102">
        <f t="shared" si="13"/>
        <v>0</v>
      </c>
      <c r="C69" s="61">
        <f t="shared" si="14"/>
        <v>16</v>
      </c>
      <c r="D69" s="77">
        <f t="shared" si="15"/>
        <v>8</v>
      </c>
      <c r="E69" s="77">
        <f t="shared" si="16"/>
        <v>0</v>
      </c>
      <c r="F69" s="77">
        <f t="shared" si="17"/>
        <v>8</v>
      </c>
      <c r="G69" s="88">
        <f t="shared" si="18"/>
        <v>0</v>
      </c>
      <c r="H69" s="59"/>
      <c r="I69" s="57"/>
      <c r="J69" s="58"/>
      <c r="K69" s="58"/>
      <c r="L69" s="58"/>
      <c r="M69" s="71"/>
      <c r="N69" s="73"/>
      <c r="O69" s="57"/>
      <c r="P69" s="60"/>
      <c r="Q69" s="60"/>
      <c r="R69" s="60"/>
      <c r="S69" s="74"/>
      <c r="T69" s="68"/>
      <c r="U69" s="57"/>
      <c r="V69" s="58"/>
      <c r="W69" s="58"/>
      <c r="X69" s="58"/>
      <c r="Y69" s="71"/>
      <c r="Z69" s="73"/>
      <c r="AA69" s="57"/>
      <c r="AB69" s="60"/>
      <c r="AC69" s="60"/>
      <c r="AD69" s="60"/>
      <c r="AE69" s="74"/>
      <c r="AF69" s="68"/>
      <c r="AG69" s="57"/>
      <c r="AH69" s="58"/>
      <c r="AI69" s="58"/>
      <c r="AJ69" s="58"/>
      <c r="AK69" s="71"/>
      <c r="AL69" s="73"/>
      <c r="AM69" s="57"/>
      <c r="AN69" s="60"/>
      <c r="AO69" s="60"/>
      <c r="AP69" s="60"/>
      <c r="AQ69" s="74"/>
      <c r="AR69" s="68">
        <v>2</v>
      </c>
      <c r="AS69" s="57"/>
      <c r="AT69" s="58">
        <v>8</v>
      </c>
      <c r="AU69" s="58"/>
      <c r="AV69" s="58">
        <v>8</v>
      </c>
      <c r="AW69" s="71"/>
      <c r="AX69" s="73"/>
      <c r="AY69" s="57"/>
      <c r="AZ69" s="60"/>
      <c r="BA69" s="60"/>
      <c r="BB69" s="60"/>
      <c r="BC69" s="180"/>
      <c r="BD69" s="178"/>
    </row>
    <row r="70" spans="1:56" s="4" customFormat="1" ht="25.15" customHeight="1">
      <c r="A70" s="170" t="s">
        <v>87</v>
      </c>
      <c r="B70" s="119">
        <f t="shared" si="13"/>
        <v>0</v>
      </c>
      <c r="C70" s="120">
        <f t="shared" si="14"/>
        <v>0</v>
      </c>
      <c r="D70" s="77">
        <f t="shared" si="15"/>
        <v>0</v>
      </c>
      <c r="E70" s="77">
        <f t="shared" si="16"/>
        <v>0</v>
      </c>
      <c r="F70" s="77">
        <f t="shared" si="17"/>
        <v>0</v>
      </c>
      <c r="G70" s="88">
        <f t="shared" si="18"/>
        <v>0</v>
      </c>
      <c r="H70" s="59"/>
      <c r="I70" s="57"/>
      <c r="J70" s="58"/>
      <c r="K70" s="58"/>
      <c r="L70" s="58"/>
      <c r="M70" s="71"/>
      <c r="N70" s="73"/>
      <c r="O70" s="57"/>
      <c r="P70" s="60"/>
      <c r="Q70" s="60"/>
      <c r="R70" s="60"/>
      <c r="S70" s="74"/>
      <c r="T70" s="68"/>
      <c r="U70" s="57"/>
      <c r="V70" s="58"/>
      <c r="W70" s="58"/>
      <c r="X70" s="58"/>
      <c r="Y70" s="71"/>
      <c r="Z70" s="73"/>
      <c r="AA70" s="57"/>
      <c r="AB70" s="60"/>
      <c r="AC70" s="60"/>
      <c r="AD70" s="60"/>
      <c r="AE70" s="74"/>
      <c r="AF70" s="68"/>
      <c r="AG70" s="57"/>
      <c r="AH70" s="58"/>
      <c r="AI70" s="58"/>
      <c r="AJ70" s="58"/>
      <c r="AK70" s="71"/>
      <c r="AL70" s="73"/>
      <c r="AM70" s="57"/>
      <c r="AN70" s="60"/>
      <c r="AO70" s="60"/>
      <c r="AP70" s="60"/>
      <c r="AQ70" s="74"/>
      <c r="AR70" s="68"/>
      <c r="AS70" s="57"/>
      <c r="AT70" s="58"/>
      <c r="AU70" s="58"/>
      <c r="AV70" s="58"/>
      <c r="AW70" s="71"/>
      <c r="AX70" s="73"/>
      <c r="AY70" s="57"/>
      <c r="AZ70" s="60"/>
      <c r="BA70" s="60"/>
      <c r="BB70" s="60"/>
      <c r="BC70" s="180"/>
      <c r="BD70" s="178"/>
    </row>
    <row r="71" spans="1:56" s="4" customFormat="1" ht="25.15" customHeight="1">
      <c r="A71" s="170" t="s">
        <v>88</v>
      </c>
      <c r="B71" s="119">
        <f t="shared" si="13"/>
        <v>0</v>
      </c>
      <c r="C71" s="120">
        <f t="shared" si="14"/>
        <v>0</v>
      </c>
      <c r="D71" s="77">
        <f t="shared" si="15"/>
        <v>0</v>
      </c>
      <c r="E71" s="77">
        <f t="shared" si="16"/>
        <v>0</v>
      </c>
      <c r="F71" s="77">
        <f t="shared" si="17"/>
        <v>0</v>
      </c>
      <c r="G71" s="88">
        <f t="shared" si="18"/>
        <v>0</v>
      </c>
      <c r="H71" s="59"/>
      <c r="I71" s="57"/>
      <c r="J71" s="58"/>
      <c r="K71" s="58"/>
      <c r="L71" s="58"/>
      <c r="M71" s="71"/>
      <c r="N71" s="73"/>
      <c r="O71" s="57"/>
      <c r="P71" s="60"/>
      <c r="Q71" s="60"/>
      <c r="R71" s="60"/>
      <c r="S71" s="74"/>
      <c r="T71" s="68"/>
      <c r="U71" s="57"/>
      <c r="V71" s="58"/>
      <c r="W71" s="58"/>
      <c r="X71" s="58"/>
      <c r="Y71" s="71"/>
      <c r="Z71" s="73"/>
      <c r="AA71" s="57"/>
      <c r="AB71" s="60"/>
      <c r="AC71" s="60"/>
      <c r="AD71" s="60"/>
      <c r="AE71" s="74"/>
      <c r="AF71" s="68"/>
      <c r="AG71" s="57"/>
      <c r="AH71" s="58"/>
      <c r="AI71" s="58"/>
      <c r="AJ71" s="58"/>
      <c r="AK71" s="71"/>
      <c r="AL71" s="73"/>
      <c r="AM71" s="57"/>
      <c r="AN71" s="60"/>
      <c r="AO71" s="60"/>
      <c r="AP71" s="60"/>
      <c r="AQ71" s="74"/>
      <c r="AR71" s="68"/>
      <c r="AS71" s="57"/>
      <c r="AT71" s="58"/>
      <c r="AU71" s="58"/>
      <c r="AV71" s="58"/>
      <c r="AW71" s="71"/>
      <c r="AX71" s="73"/>
      <c r="AY71" s="57"/>
      <c r="AZ71" s="60"/>
      <c r="BA71" s="60"/>
      <c r="BB71" s="60"/>
      <c r="BC71" s="180"/>
      <c r="BD71" s="178"/>
    </row>
    <row r="72" spans="1:56" s="4" customFormat="1" ht="25.15" customHeight="1">
      <c r="A72" s="171" t="s">
        <v>89</v>
      </c>
      <c r="B72" s="121">
        <f t="shared" si="13"/>
        <v>0</v>
      </c>
      <c r="C72" s="122">
        <f t="shared" si="14"/>
        <v>0</v>
      </c>
      <c r="D72" s="77">
        <f t="shared" si="15"/>
        <v>0</v>
      </c>
      <c r="E72" s="77">
        <f t="shared" si="16"/>
        <v>0</v>
      </c>
      <c r="F72" s="77">
        <f t="shared" si="17"/>
        <v>0</v>
      </c>
      <c r="G72" s="88">
        <f t="shared" si="18"/>
        <v>0</v>
      </c>
      <c r="H72" s="59"/>
      <c r="I72" s="57"/>
      <c r="J72" s="58"/>
      <c r="K72" s="58"/>
      <c r="L72" s="58"/>
      <c r="M72" s="71"/>
      <c r="N72" s="73"/>
      <c r="O72" s="57"/>
      <c r="P72" s="60"/>
      <c r="Q72" s="60"/>
      <c r="R72" s="60"/>
      <c r="S72" s="74"/>
      <c r="T72" s="68"/>
      <c r="U72" s="57"/>
      <c r="V72" s="58"/>
      <c r="W72" s="58"/>
      <c r="X72" s="58"/>
      <c r="Y72" s="71"/>
      <c r="Z72" s="73"/>
      <c r="AA72" s="57"/>
      <c r="AB72" s="60"/>
      <c r="AC72" s="60"/>
      <c r="AD72" s="60"/>
      <c r="AE72" s="74"/>
      <c r="AF72" s="68"/>
      <c r="AG72" s="57"/>
      <c r="AH72" s="58"/>
      <c r="AI72" s="58"/>
      <c r="AJ72" s="58"/>
      <c r="AK72" s="71"/>
      <c r="AL72" s="73"/>
      <c r="AM72" s="57"/>
      <c r="AN72" s="60"/>
      <c r="AO72" s="60"/>
      <c r="AP72" s="60"/>
      <c r="AQ72" s="74"/>
      <c r="AR72" s="68"/>
      <c r="AS72" s="57"/>
      <c r="AT72" s="58"/>
      <c r="AU72" s="58"/>
      <c r="AV72" s="58"/>
      <c r="AW72" s="71"/>
      <c r="AX72" s="73"/>
      <c r="AY72" s="57"/>
      <c r="AZ72" s="60"/>
      <c r="BA72" s="60"/>
      <c r="BB72" s="60"/>
      <c r="BC72" s="180"/>
      <c r="BD72" s="178"/>
    </row>
    <row r="73" spans="1:56" s="4" customFormat="1" ht="25.15" customHeight="1">
      <c r="A73" s="222" t="s">
        <v>98</v>
      </c>
      <c r="B73" s="102">
        <f>COUNTIF(H73:BC73,"E")</f>
        <v>0</v>
      </c>
      <c r="C73" s="61">
        <f>SUM(D73:G73)</f>
        <v>16</v>
      </c>
      <c r="D73" s="77">
        <f t="shared" ref="D73:G75" si="27">SUM(J73,P73,V73,AB73,AH73,AN73,AT73,AZ73)</f>
        <v>8</v>
      </c>
      <c r="E73" s="77">
        <f t="shared" si="27"/>
        <v>0</v>
      </c>
      <c r="F73" s="77">
        <f t="shared" si="27"/>
        <v>8</v>
      </c>
      <c r="G73" s="88">
        <f t="shared" si="27"/>
        <v>0</v>
      </c>
      <c r="H73" s="59"/>
      <c r="I73" s="57"/>
      <c r="J73" s="58"/>
      <c r="K73" s="58"/>
      <c r="L73" s="58"/>
      <c r="M73" s="71"/>
      <c r="N73" s="73"/>
      <c r="O73" s="57"/>
      <c r="P73" s="60"/>
      <c r="Q73" s="60"/>
      <c r="R73" s="60"/>
      <c r="S73" s="74"/>
      <c r="T73" s="68"/>
      <c r="U73" s="57"/>
      <c r="V73" s="58"/>
      <c r="W73" s="58"/>
      <c r="X73" s="58"/>
      <c r="Y73" s="71"/>
      <c r="Z73" s="73"/>
      <c r="AA73" s="57"/>
      <c r="AB73" s="60"/>
      <c r="AC73" s="60"/>
      <c r="AD73" s="60"/>
      <c r="AE73" s="74"/>
      <c r="AF73" s="68"/>
      <c r="AG73" s="57"/>
      <c r="AH73" s="58"/>
      <c r="AI73" s="58"/>
      <c r="AJ73" s="58"/>
      <c r="AK73" s="71"/>
      <c r="AL73" s="73"/>
      <c r="AM73" s="57"/>
      <c r="AN73" s="60"/>
      <c r="AO73" s="60"/>
      <c r="AP73" s="60"/>
      <c r="AQ73" s="74"/>
      <c r="AR73" s="68">
        <v>2</v>
      </c>
      <c r="AS73" s="57"/>
      <c r="AT73" s="58">
        <v>8</v>
      </c>
      <c r="AU73" s="58"/>
      <c r="AV73" s="58">
        <v>8</v>
      </c>
      <c r="AW73" s="71"/>
      <c r="AX73" s="73"/>
      <c r="AY73" s="57"/>
      <c r="AZ73" s="60"/>
      <c r="BA73" s="60"/>
      <c r="BB73" s="60"/>
      <c r="BC73" s="180"/>
      <c r="BD73" s="178"/>
    </row>
    <row r="74" spans="1:56" s="4" customFormat="1" ht="25.15" customHeight="1">
      <c r="A74" s="170" t="s">
        <v>99</v>
      </c>
      <c r="B74" s="119">
        <f>COUNTIF(H74:BC74,"E")</f>
        <v>0</v>
      </c>
      <c r="C74" s="120">
        <f>SUM(D74:G74)</f>
        <v>0</v>
      </c>
      <c r="D74" s="77">
        <f t="shared" si="27"/>
        <v>0</v>
      </c>
      <c r="E74" s="77">
        <f t="shared" si="27"/>
        <v>0</v>
      </c>
      <c r="F74" s="77">
        <f t="shared" si="27"/>
        <v>0</v>
      </c>
      <c r="G74" s="88">
        <f t="shared" si="27"/>
        <v>0</v>
      </c>
      <c r="H74" s="59"/>
      <c r="I74" s="57"/>
      <c r="J74" s="58"/>
      <c r="K74" s="58"/>
      <c r="L74" s="58"/>
      <c r="M74" s="71"/>
      <c r="N74" s="73"/>
      <c r="O74" s="57"/>
      <c r="P74" s="60"/>
      <c r="Q74" s="60"/>
      <c r="R74" s="60"/>
      <c r="S74" s="74"/>
      <c r="T74" s="68"/>
      <c r="U74" s="57"/>
      <c r="V74" s="58"/>
      <c r="W74" s="58"/>
      <c r="X74" s="58"/>
      <c r="Y74" s="71"/>
      <c r="Z74" s="73"/>
      <c r="AA74" s="57"/>
      <c r="AB74" s="60"/>
      <c r="AC74" s="60"/>
      <c r="AD74" s="60"/>
      <c r="AE74" s="74"/>
      <c r="AF74" s="68"/>
      <c r="AG74" s="57"/>
      <c r="AH74" s="58"/>
      <c r="AI74" s="58"/>
      <c r="AJ74" s="58"/>
      <c r="AK74" s="71"/>
      <c r="AL74" s="73"/>
      <c r="AM74" s="57"/>
      <c r="AN74" s="60"/>
      <c r="AO74" s="60"/>
      <c r="AP74" s="60"/>
      <c r="AQ74" s="74"/>
      <c r="AR74" s="68"/>
      <c r="AS74" s="57"/>
      <c r="AT74" s="58"/>
      <c r="AU74" s="58"/>
      <c r="AV74" s="58"/>
      <c r="AW74" s="71"/>
      <c r="AX74" s="73"/>
      <c r="AY74" s="57"/>
      <c r="AZ74" s="60"/>
      <c r="BA74" s="60"/>
      <c r="BB74" s="60"/>
      <c r="BC74" s="180"/>
      <c r="BD74" s="178"/>
    </row>
    <row r="75" spans="1:56" s="4" customFormat="1" ht="25.15" customHeight="1">
      <c r="A75" s="172" t="s">
        <v>100</v>
      </c>
      <c r="B75" s="119">
        <f>COUNTIF(H75:BC75,"E")</f>
        <v>0</v>
      </c>
      <c r="C75" s="120">
        <f>SUM(D75:G75)</f>
        <v>0</v>
      </c>
      <c r="D75" s="77">
        <f t="shared" si="27"/>
        <v>0</v>
      </c>
      <c r="E75" s="77">
        <f t="shared" si="27"/>
        <v>0</v>
      </c>
      <c r="F75" s="77">
        <f t="shared" si="27"/>
        <v>0</v>
      </c>
      <c r="G75" s="88">
        <f t="shared" si="27"/>
        <v>0</v>
      </c>
      <c r="H75" s="59"/>
      <c r="I75" s="57"/>
      <c r="J75" s="58"/>
      <c r="K75" s="58"/>
      <c r="L75" s="58"/>
      <c r="M75" s="71"/>
      <c r="N75" s="73"/>
      <c r="O75" s="57"/>
      <c r="P75" s="60"/>
      <c r="Q75" s="60"/>
      <c r="R75" s="60"/>
      <c r="S75" s="74"/>
      <c r="T75" s="68"/>
      <c r="U75" s="57"/>
      <c r="V75" s="58"/>
      <c r="W75" s="58"/>
      <c r="X75" s="58"/>
      <c r="Y75" s="71"/>
      <c r="Z75" s="73"/>
      <c r="AA75" s="57"/>
      <c r="AB75" s="60"/>
      <c r="AC75" s="60"/>
      <c r="AD75" s="60"/>
      <c r="AE75" s="74"/>
      <c r="AF75" s="68"/>
      <c r="AG75" s="57"/>
      <c r="AH75" s="58"/>
      <c r="AI75" s="58"/>
      <c r="AJ75" s="58"/>
      <c r="AK75" s="71"/>
      <c r="AL75" s="73"/>
      <c r="AM75" s="57"/>
      <c r="AN75" s="60"/>
      <c r="AO75" s="60"/>
      <c r="AP75" s="60"/>
      <c r="AQ75" s="74"/>
      <c r="AR75" s="68"/>
      <c r="AS75" s="57"/>
      <c r="AT75" s="58"/>
      <c r="AU75" s="58"/>
      <c r="AV75" s="58"/>
      <c r="AW75" s="71"/>
      <c r="AX75" s="73"/>
      <c r="AY75" s="57"/>
      <c r="AZ75" s="60"/>
      <c r="BA75" s="60"/>
      <c r="BB75" s="60"/>
      <c r="BC75" s="180"/>
      <c r="BD75" s="178"/>
    </row>
    <row r="76" spans="1:56" s="4" customFormat="1" ht="25.15" customHeight="1">
      <c r="A76" s="171" t="s">
        <v>101</v>
      </c>
      <c r="B76" s="121">
        <f t="shared" ref="B76" si="28">COUNTIF(H76:BC76,"E")</f>
        <v>0</v>
      </c>
      <c r="C76" s="122">
        <f t="shared" ref="C76" si="29">SUM(D76:G76)</f>
        <v>0</v>
      </c>
      <c r="D76" s="77">
        <f t="shared" ref="D76" si="30">SUM(J76,P76,V76,AB76,AH76,AN76,AT76,AZ76)</f>
        <v>0</v>
      </c>
      <c r="E76" s="77">
        <f t="shared" ref="E76" si="31">SUM(K76,Q76,W76,AC76,AI76,AO76,AU76,BA76)</f>
        <v>0</v>
      </c>
      <c r="F76" s="77">
        <f t="shared" ref="F76" si="32">SUM(L76,R76,X76,AD76,AJ76,AP76,AV76,BB76)</f>
        <v>0</v>
      </c>
      <c r="G76" s="88">
        <f t="shared" ref="G76" si="33">SUM(M76,S76,Y76,AE76,AK76,AQ76,AW76,BC76)</f>
        <v>0</v>
      </c>
      <c r="H76" s="62"/>
      <c r="I76" s="63"/>
      <c r="J76" s="64"/>
      <c r="K76" s="64"/>
      <c r="L76" s="64"/>
      <c r="M76" s="72"/>
      <c r="N76" s="100"/>
      <c r="O76" s="63"/>
      <c r="P76" s="65"/>
      <c r="Q76" s="65"/>
      <c r="R76" s="65"/>
      <c r="S76" s="101"/>
      <c r="T76" s="69"/>
      <c r="U76" s="63"/>
      <c r="V76" s="64"/>
      <c r="W76" s="64"/>
      <c r="X76" s="64"/>
      <c r="Y76" s="72"/>
      <c r="Z76" s="100"/>
      <c r="AA76" s="63"/>
      <c r="AB76" s="65"/>
      <c r="AC76" s="65"/>
      <c r="AD76" s="65"/>
      <c r="AE76" s="101"/>
      <c r="AF76" s="69"/>
      <c r="AG76" s="63"/>
      <c r="AH76" s="64"/>
      <c r="AI76" s="64"/>
      <c r="AJ76" s="64"/>
      <c r="AK76" s="72"/>
      <c r="AL76" s="100"/>
      <c r="AM76" s="63"/>
      <c r="AN76" s="65"/>
      <c r="AO76" s="65"/>
      <c r="AP76" s="65"/>
      <c r="AQ76" s="101"/>
      <c r="AR76" s="69"/>
      <c r="AS76" s="63"/>
      <c r="AT76" s="64"/>
      <c r="AU76" s="64"/>
      <c r="AV76" s="64"/>
      <c r="AW76" s="72"/>
      <c r="AX76" s="100"/>
      <c r="AY76" s="63"/>
      <c r="AZ76" s="65"/>
      <c r="BA76" s="65"/>
      <c r="BB76" s="65"/>
      <c r="BC76" s="181"/>
      <c r="BD76" s="178"/>
    </row>
    <row r="77" spans="1:56" s="4" customFormat="1" ht="25.15" customHeight="1">
      <c r="A77" s="222" t="s">
        <v>96</v>
      </c>
      <c r="B77" s="102">
        <f t="shared" si="13"/>
        <v>0</v>
      </c>
      <c r="C77" s="61">
        <f t="shared" si="14"/>
        <v>24</v>
      </c>
      <c r="D77" s="77">
        <f t="shared" si="15"/>
        <v>8</v>
      </c>
      <c r="E77" s="77">
        <f t="shared" si="16"/>
        <v>0</v>
      </c>
      <c r="F77" s="77">
        <f t="shared" si="17"/>
        <v>16</v>
      </c>
      <c r="G77" s="88">
        <f t="shared" si="18"/>
        <v>0</v>
      </c>
      <c r="H77" s="59"/>
      <c r="I77" s="57"/>
      <c r="J77" s="58"/>
      <c r="K77" s="58"/>
      <c r="L77" s="58"/>
      <c r="M77" s="71"/>
      <c r="N77" s="73"/>
      <c r="O77" s="57"/>
      <c r="P77" s="60"/>
      <c r="Q77" s="60"/>
      <c r="R77" s="60"/>
      <c r="S77" s="74"/>
      <c r="T77" s="68"/>
      <c r="U77" s="57"/>
      <c r="V77" s="58"/>
      <c r="W77" s="58"/>
      <c r="X77" s="58"/>
      <c r="Y77" s="71"/>
      <c r="Z77" s="73"/>
      <c r="AA77" s="57"/>
      <c r="AB77" s="60"/>
      <c r="AC77" s="60"/>
      <c r="AD77" s="60"/>
      <c r="AE77" s="74"/>
      <c r="AF77" s="68"/>
      <c r="AG77" s="57"/>
      <c r="AH77" s="58"/>
      <c r="AI77" s="58"/>
      <c r="AJ77" s="58"/>
      <c r="AK77" s="71"/>
      <c r="AL77" s="73"/>
      <c r="AM77" s="57"/>
      <c r="AN77" s="60"/>
      <c r="AO77" s="60"/>
      <c r="AP77" s="60"/>
      <c r="AQ77" s="74"/>
      <c r="AR77" s="68"/>
      <c r="AS77" s="57"/>
      <c r="AT77" s="58"/>
      <c r="AU77" s="58"/>
      <c r="AV77" s="58"/>
      <c r="AW77" s="71"/>
      <c r="AX77" s="73">
        <v>4</v>
      </c>
      <c r="AY77" s="57"/>
      <c r="AZ77" s="60">
        <v>8</v>
      </c>
      <c r="BA77" s="60"/>
      <c r="BB77" s="60">
        <v>16</v>
      </c>
      <c r="BC77" s="180"/>
      <c r="BD77" s="178"/>
    </row>
    <row r="78" spans="1:56" s="4" customFormat="1" ht="25.15" customHeight="1">
      <c r="A78" s="170" t="s">
        <v>93</v>
      </c>
      <c r="B78" s="119">
        <f t="shared" si="13"/>
        <v>0</v>
      </c>
      <c r="C78" s="120">
        <f t="shared" si="14"/>
        <v>0</v>
      </c>
      <c r="D78" s="77">
        <f t="shared" si="15"/>
        <v>0</v>
      </c>
      <c r="E78" s="77">
        <f t="shared" si="16"/>
        <v>0</v>
      </c>
      <c r="F78" s="77">
        <f t="shared" si="17"/>
        <v>0</v>
      </c>
      <c r="G78" s="88">
        <f t="shared" si="18"/>
        <v>0</v>
      </c>
      <c r="H78" s="59"/>
      <c r="I78" s="57"/>
      <c r="J78" s="58"/>
      <c r="K78" s="58"/>
      <c r="L78" s="58"/>
      <c r="M78" s="71"/>
      <c r="N78" s="73"/>
      <c r="O78" s="57"/>
      <c r="P78" s="60"/>
      <c r="Q78" s="60"/>
      <c r="R78" s="60"/>
      <c r="S78" s="74"/>
      <c r="T78" s="68"/>
      <c r="U78" s="57"/>
      <c r="V78" s="58"/>
      <c r="W78" s="58"/>
      <c r="X78" s="58"/>
      <c r="Y78" s="71"/>
      <c r="Z78" s="73"/>
      <c r="AA78" s="57"/>
      <c r="AB78" s="60"/>
      <c r="AC78" s="60"/>
      <c r="AD78" s="60"/>
      <c r="AE78" s="74"/>
      <c r="AF78" s="68"/>
      <c r="AG78" s="57"/>
      <c r="AH78" s="58"/>
      <c r="AI78" s="58"/>
      <c r="AJ78" s="58"/>
      <c r="AK78" s="71"/>
      <c r="AL78" s="73"/>
      <c r="AM78" s="57"/>
      <c r="AN78" s="60"/>
      <c r="AO78" s="60"/>
      <c r="AP78" s="60"/>
      <c r="AQ78" s="74"/>
      <c r="AR78" s="68"/>
      <c r="AS78" s="57"/>
      <c r="AT78" s="58"/>
      <c r="AU78" s="58"/>
      <c r="AV78" s="58"/>
      <c r="AW78" s="71"/>
      <c r="AX78" s="73"/>
      <c r="AY78" s="57"/>
      <c r="AZ78" s="60"/>
      <c r="BA78" s="60"/>
      <c r="BB78" s="60"/>
      <c r="BC78" s="180"/>
      <c r="BD78" s="178"/>
    </row>
    <row r="79" spans="1:56" s="4" customFormat="1" ht="25.15" customHeight="1">
      <c r="A79" s="172" t="s">
        <v>94</v>
      </c>
      <c r="B79" s="119">
        <f t="shared" si="13"/>
        <v>0</v>
      </c>
      <c r="C79" s="120">
        <f t="shared" si="14"/>
        <v>0</v>
      </c>
      <c r="D79" s="77">
        <f t="shared" si="15"/>
        <v>0</v>
      </c>
      <c r="E79" s="77">
        <f t="shared" si="16"/>
        <v>0</v>
      </c>
      <c r="F79" s="77">
        <f t="shared" si="17"/>
        <v>0</v>
      </c>
      <c r="G79" s="88">
        <f t="shared" si="18"/>
        <v>0</v>
      </c>
      <c r="H79" s="59"/>
      <c r="I79" s="57"/>
      <c r="J79" s="58"/>
      <c r="K79" s="58"/>
      <c r="L79" s="58"/>
      <c r="M79" s="71"/>
      <c r="N79" s="73"/>
      <c r="O79" s="57"/>
      <c r="P79" s="60"/>
      <c r="Q79" s="60"/>
      <c r="R79" s="60"/>
      <c r="S79" s="74"/>
      <c r="T79" s="68"/>
      <c r="U79" s="57"/>
      <c r="V79" s="58"/>
      <c r="W79" s="58"/>
      <c r="X79" s="58"/>
      <c r="Y79" s="71"/>
      <c r="Z79" s="73"/>
      <c r="AA79" s="57"/>
      <c r="AB79" s="60"/>
      <c r="AC79" s="60"/>
      <c r="AD79" s="60"/>
      <c r="AE79" s="74"/>
      <c r="AF79" s="68"/>
      <c r="AG79" s="57"/>
      <c r="AH79" s="58"/>
      <c r="AI79" s="58"/>
      <c r="AJ79" s="58"/>
      <c r="AK79" s="71"/>
      <c r="AL79" s="73"/>
      <c r="AM79" s="57"/>
      <c r="AN79" s="60"/>
      <c r="AO79" s="60"/>
      <c r="AP79" s="60"/>
      <c r="AQ79" s="74"/>
      <c r="AR79" s="68"/>
      <c r="AS79" s="57"/>
      <c r="AT79" s="58"/>
      <c r="AU79" s="58"/>
      <c r="AV79" s="58"/>
      <c r="AW79" s="71"/>
      <c r="AX79" s="73"/>
      <c r="AY79" s="57"/>
      <c r="AZ79" s="60"/>
      <c r="BA79" s="60"/>
      <c r="BB79" s="60"/>
      <c r="BC79" s="180"/>
      <c r="BD79" s="178"/>
    </row>
    <row r="80" spans="1:56" s="4" customFormat="1" ht="25.15" customHeight="1">
      <c r="A80" s="171" t="s">
        <v>95</v>
      </c>
      <c r="B80" s="121">
        <f t="shared" si="13"/>
        <v>0</v>
      </c>
      <c r="C80" s="122">
        <f t="shared" si="14"/>
        <v>0</v>
      </c>
      <c r="D80" s="77">
        <f t="shared" si="15"/>
        <v>0</v>
      </c>
      <c r="E80" s="77">
        <f t="shared" si="16"/>
        <v>0</v>
      </c>
      <c r="F80" s="77">
        <f t="shared" si="17"/>
        <v>0</v>
      </c>
      <c r="G80" s="88">
        <f t="shared" si="18"/>
        <v>0</v>
      </c>
      <c r="H80" s="59"/>
      <c r="I80" s="57"/>
      <c r="J80" s="58"/>
      <c r="K80" s="58"/>
      <c r="L80" s="58"/>
      <c r="M80" s="71"/>
      <c r="N80" s="73"/>
      <c r="O80" s="57"/>
      <c r="P80" s="60"/>
      <c r="Q80" s="60"/>
      <c r="R80" s="60"/>
      <c r="S80" s="74"/>
      <c r="T80" s="68"/>
      <c r="U80" s="57"/>
      <c r="V80" s="58"/>
      <c r="W80" s="58"/>
      <c r="X80" s="58"/>
      <c r="Y80" s="71"/>
      <c r="Z80" s="73"/>
      <c r="AA80" s="57"/>
      <c r="AB80" s="60"/>
      <c r="AC80" s="60"/>
      <c r="AD80" s="60"/>
      <c r="AE80" s="74"/>
      <c r="AF80" s="68"/>
      <c r="AG80" s="57"/>
      <c r="AH80" s="58"/>
      <c r="AI80" s="58"/>
      <c r="AJ80" s="58"/>
      <c r="AK80" s="71"/>
      <c r="AL80" s="73"/>
      <c r="AM80" s="57"/>
      <c r="AN80" s="60"/>
      <c r="AO80" s="60"/>
      <c r="AP80" s="60"/>
      <c r="AQ80" s="74"/>
      <c r="AR80" s="68"/>
      <c r="AS80" s="57"/>
      <c r="AT80" s="58"/>
      <c r="AU80" s="58"/>
      <c r="AV80" s="58"/>
      <c r="AW80" s="71"/>
      <c r="AX80" s="73"/>
      <c r="AY80" s="57"/>
      <c r="AZ80" s="60"/>
      <c r="BA80" s="60"/>
      <c r="BB80" s="60"/>
      <c r="BC80" s="180"/>
      <c r="BD80" s="178"/>
    </row>
    <row r="81" spans="1:56" s="4" customFormat="1" ht="25.15" customHeight="1">
      <c r="A81" s="222" t="s">
        <v>92</v>
      </c>
      <c r="B81" s="102">
        <f t="shared" si="13"/>
        <v>0</v>
      </c>
      <c r="C81" s="61">
        <f t="shared" si="14"/>
        <v>24</v>
      </c>
      <c r="D81" s="77">
        <f t="shared" si="15"/>
        <v>8</v>
      </c>
      <c r="E81" s="77">
        <f t="shared" si="16"/>
        <v>0</v>
      </c>
      <c r="F81" s="77">
        <f t="shared" si="17"/>
        <v>16</v>
      </c>
      <c r="G81" s="88">
        <f t="shared" si="18"/>
        <v>0</v>
      </c>
      <c r="H81" s="59"/>
      <c r="I81" s="57"/>
      <c r="J81" s="58"/>
      <c r="K81" s="58"/>
      <c r="L81" s="58"/>
      <c r="M81" s="71"/>
      <c r="N81" s="73"/>
      <c r="O81" s="57"/>
      <c r="P81" s="60"/>
      <c r="Q81" s="60"/>
      <c r="R81" s="60"/>
      <c r="S81" s="74"/>
      <c r="T81" s="68"/>
      <c r="U81" s="57"/>
      <c r="V81" s="58"/>
      <c r="W81" s="58"/>
      <c r="X81" s="58"/>
      <c r="Y81" s="71"/>
      <c r="Z81" s="73"/>
      <c r="AA81" s="57"/>
      <c r="AB81" s="60"/>
      <c r="AC81" s="60"/>
      <c r="AD81" s="60"/>
      <c r="AE81" s="74"/>
      <c r="AF81" s="68"/>
      <c r="AG81" s="57"/>
      <c r="AH81" s="58"/>
      <c r="AI81" s="58"/>
      <c r="AJ81" s="58"/>
      <c r="AK81" s="71"/>
      <c r="AL81" s="73"/>
      <c r="AM81" s="57"/>
      <c r="AN81" s="60"/>
      <c r="AO81" s="60"/>
      <c r="AP81" s="60"/>
      <c r="AQ81" s="74"/>
      <c r="AR81" s="68"/>
      <c r="AS81" s="57"/>
      <c r="AT81" s="58"/>
      <c r="AU81" s="58"/>
      <c r="AV81" s="58"/>
      <c r="AW81" s="71"/>
      <c r="AX81" s="73">
        <v>4</v>
      </c>
      <c r="AY81" s="57"/>
      <c r="AZ81" s="60">
        <v>8</v>
      </c>
      <c r="BA81" s="60"/>
      <c r="BB81" s="60">
        <v>16</v>
      </c>
      <c r="BC81" s="180"/>
      <c r="BD81" s="178"/>
    </row>
    <row r="82" spans="1:56" s="4" customFormat="1" ht="25.15" customHeight="1">
      <c r="A82" s="170" t="s">
        <v>106</v>
      </c>
      <c r="B82" s="119">
        <f t="shared" si="13"/>
        <v>0</v>
      </c>
      <c r="C82" s="120">
        <f t="shared" si="14"/>
        <v>0</v>
      </c>
      <c r="D82" s="77">
        <f t="shared" si="15"/>
        <v>0</v>
      </c>
      <c r="E82" s="77">
        <f t="shared" si="16"/>
        <v>0</v>
      </c>
      <c r="F82" s="77">
        <f t="shared" si="17"/>
        <v>0</v>
      </c>
      <c r="G82" s="88">
        <f t="shared" si="18"/>
        <v>0</v>
      </c>
      <c r="H82" s="59"/>
      <c r="I82" s="57"/>
      <c r="J82" s="58"/>
      <c r="K82" s="58"/>
      <c r="L82" s="58"/>
      <c r="M82" s="71"/>
      <c r="N82" s="73"/>
      <c r="O82" s="57"/>
      <c r="P82" s="60"/>
      <c r="Q82" s="60"/>
      <c r="R82" s="60"/>
      <c r="S82" s="74"/>
      <c r="T82" s="68"/>
      <c r="U82" s="57"/>
      <c r="V82" s="58"/>
      <c r="W82" s="58"/>
      <c r="X82" s="58"/>
      <c r="Y82" s="71"/>
      <c r="Z82" s="73"/>
      <c r="AA82" s="57"/>
      <c r="AB82" s="60"/>
      <c r="AC82" s="60"/>
      <c r="AD82" s="60"/>
      <c r="AE82" s="74"/>
      <c r="AF82" s="68"/>
      <c r="AG82" s="57"/>
      <c r="AH82" s="58"/>
      <c r="AI82" s="58"/>
      <c r="AJ82" s="58"/>
      <c r="AK82" s="71"/>
      <c r="AL82" s="73"/>
      <c r="AM82" s="57"/>
      <c r="AN82" s="60"/>
      <c r="AO82" s="60"/>
      <c r="AP82" s="60"/>
      <c r="AQ82" s="74"/>
      <c r="AR82" s="68"/>
      <c r="AS82" s="57"/>
      <c r="AT82" s="58"/>
      <c r="AU82" s="58"/>
      <c r="AV82" s="58"/>
      <c r="AW82" s="71"/>
      <c r="AX82" s="73"/>
      <c r="AY82" s="57"/>
      <c r="AZ82" s="60"/>
      <c r="BA82" s="60"/>
      <c r="BB82" s="60"/>
      <c r="BC82" s="180"/>
      <c r="BD82" s="178"/>
    </row>
    <row r="83" spans="1:56" s="4" customFormat="1" ht="25.15" customHeight="1">
      <c r="A83" s="170" t="s">
        <v>90</v>
      </c>
      <c r="B83" s="119">
        <f t="shared" si="13"/>
        <v>0</v>
      </c>
      <c r="C83" s="120">
        <f t="shared" si="14"/>
        <v>0</v>
      </c>
      <c r="D83" s="77">
        <f t="shared" si="15"/>
        <v>0</v>
      </c>
      <c r="E83" s="77">
        <f t="shared" si="16"/>
        <v>0</v>
      </c>
      <c r="F83" s="77">
        <f t="shared" si="17"/>
        <v>0</v>
      </c>
      <c r="G83" s="88">
        <f t="shared" si="18"/>
        <v>0</v>
      </c>
      <c r="H83" s="59"/>
      <c r="I83" s="57"/>
      <c r="J83" s="58"/>
      <c r="K83" s="58"/>
      <c r="L83" s="58"/>
      <c r="M83" s="71"/>
      <c r="N83" s="73"/>
      <c r="O83" s="57"/>
      <c r="P83" s="60"/>
      <c r="Q83" s="60"/>
      <c r="R83" s="60"/>
      <c r="S83" s="74"/>
      <c r="T83" s="68"/>
      <c r="U83" s="57"/>
      <c r="V83" s="58"/>
      <c r="W83" s="58"/>
      <c r="X83" s="58"/>
      <c r="Y83" s="71"/>
      <c r="Z83" s="73"/>
      <c r="AA83" s="57"/>
      <c r="AB83" s="60"/>
      <c r="AC83" s="60"/>
      <c r="AD83" s="60"/>
      <c r="AE83" s="74"/>
      <c r="AF83" s="68"/>
      <c r="AG83" s="57"/>
      <c r="AH83" s="58"/>
      <c r="AI83" s="58"/>
      <c r="AJ83" s="58"/>
      <c r="AK83" s="71"/>
      <c r="AL83" s="73"/>
      <c r="AM83" s="57"/>
      <c r="AN83" s="60"/>
      <c r="AO83" s="60"/>
      <c r="AP83" s="60"/>
      <c r="AQ83" s="74"/>
      <c r="AR83" s="68"/>
      <c r="AS83" s="57"/>
      <c r="AT83" s="58"/>
      <c r="AU83" s="58"/>
      <c r="AV83" s="58"/>
      <c r="AW83" s="71"/>
      <c r="AX83" s="73"/>
      <c r="AY83" s="57"/>
      <c r="AZ83" s="60"/>
      <c r="BA83" s="60"/>
      <c r="BB83" s="60"/>
      <c r="BC83" s="180"/>
      <c r="BD83" s="178"/>
    </row>
    <row r="84" spans="1:56" s="4" customFormat="1" ht="25.15" customHeight="1">
      <c r="A84" s="171" t="s">
        <v>97</v>
      </c>
      <c r="B84" s="121">
        <f t="shared" si="13"/>
        <v>0</v>
      </c>
      <c r="C84" s="122">
        <f t="shared" si="14"/>
        <v>0</v>
      </c>
      <c r="D84" s="77">
        <f t="shared" si="15"/>
        <v>0</v>
      </c>
      <c r="E84" s="77">
        <f t="shared" si="16"/>
        <v>0</v>
      </c>
      <c r="F84" s="77">
        <f t="shared" si="17"/>
        <v>0</v>
      </c>
      <c r="G84" s="88">
        <f t="shared" si="18"/>
        <v>0</v>
      </c>
      <c r="H84" s="59"/>
      <c r="I84" s="57"/>
      <c r="J84" s="58"/>
      <c r="K84" s="58"/>
      <c r="L84" s="58"/>
      <c r="M84" s="71"/>
      <c r="N84" s="73"/>
      <c r="O84" s="57"/>
      <c r="P84" s="60"/>
      <c r="Q84" s="60"/>
      <c r="R84" s="60"/>
      <c r="S84" s="74"/>
      <c r="T84" s="68"/>
      <c r="U84" s="57"/>
      <c r="V84" s="58"/>
      <c r="W84" s="58"/>
      <c r="X84" s="58"/>
      <c r="Y84" s="71"/>
      <c r="Z84" s="73"/>
      <c r="AA84" s="57"/>
      <c r="AB84" s="60"/>
      <c r="AC84" s="60"/>
      <c r="AD84" s="60"/>
      <c r="AE84" s="74"/>
      <c r="AF84" s="68"/>
      <c r="AG84" s="57"/>
      <c r="AH84" s="58"/>
      <c r="AI84" s="58"/>
      <c r="AJ84" s="58"/>
      <c r="AK84" s="71"/>
      <c r="AL84" s="73"/>
      <c r="AM84" s="57"/>
      <c r="AN84" s="60"/>
      <c r="AO84" s="60"/>
      <c r="AP84" s="60"/>
      <c r="AQ84" s="74"/>
      <c r="AR84" s="68"/>
      <c r="AS84" s="57"/>
      <c r="AT84" s="58"/>
      <c r="AU84" s="58"/>
      <c r="AV84" s="58"/>
      <c r="AW84" s="71"/>
      <c r="AX84" s="73"/>
      <c r="AY84" s="57"/>
      <c r="AZ84" s="60"/>
      <c r="BA84" s="60"/>
      <c r="BB84" s="60"/>
      <c r="BC84" s="180"/>
      <c r="BD84" s="178"/>
    </row>
    <row r="85" spans="1:56" s="4" customFormat="1" ht="25.15" customHeight="1">
      <c r="A85" s="221" t="s">
        <v>80</v>
      </c>
      <c r="B85" s="70">
        <f>COUNTIF(H85:BC85,"E")</f>
        <v>0</v>
      </c>
      <c r="C85" s="56">
        <f>SUM(D85:G85)</f>
        <v>32</v>
      </c>
      <c r="D85" s="77">
        <f t="shared" ref="D85:G86" si="34">SUM(J85,P85,V85,AB85,AH85,AN85,AT85,AZ85)</f>
        <v>0</v>
      </c>
      <c r="E85" s="77">
        <f t="shared" si="34"/>
        <v>0</v>
      </c>
      <c r="F85" s="77">
        <f t="shared" si="34"/>
        <v>0</v>
      </c>
      <c r="G85" s="88">
        <f t="shared" si="34"/>
        <v>32</v>
      </c>
      <c r="H85" s="59"/>
      <c r="I85" s="57"/>
      <c r="J85" s="58"/>
      <c r="K85" s="58"/>
      <c r="L85" s="58"/>
      <c r="M85" s="71"/>
      <c r="N85" s="73"/>
      <c r="O85" s="57"/>
      <c r="P85" s="60"/>
      <c r="Q85" s="60"/>
      <c r="R85" s="60"/>
      <c r="S85" s="74"/>
      <c r="T85" s="68"/>
      <c r="U85" s="57"/>
      <c r="V85" s="58"/>
      <c r="W85" s="58"/>
      <c r="X85" s="58"/>
      <c r="Y85" s="71"/>
      <c r="Z85" s="73"/>
      <c r="AA85" s="57"/>
      <c r="AB85" s="60"/>
      <c r="AC85" s="60"/>
      <c r="AD85" s="60"/>
      <c r="AE85" s="74"/>
      <c r="AF85" s="68"/>
      <c r="AG85" s="57"/>
      <c r="AH85" s="58"/>
      <c r="AI85" s="58"/>
      <c r="AJ85" s="58"/>
      <c r="AK85" s="71"/>
      <c r="AL85" s="73"/>
      <c r="AM85" s="57"/>
      <c r="AN85" s="60"/>
      <c r="AO85" s="60"/>
      <c r="AP85" s="60"/>
      <c r="AQ85" s="74"/>
      <c r="AR85" s="68"/>
      <c r="AS85" s="57"/>
      <c r="AT85" s="58"/>
      <c r="AU85" s="58"/>
      <c r="AV85" s="58"/>
      <c r="AW85" s="71"/>
      <c r="AX85" s="73">
        <v>13</v>
      </c>
      <c r="AY85" s="57"/>
      <c r="AZ85" s="60"/>
      <c r="BA85" s="60"/>
      <c r="BB85" s="60"/>
      <c r="BC85" s="180">
        <v>32</v>
      </c>
      <c r="BD85" s="178"/>
    </row>
    <row r="86" spans="1:56" s="4" customFormat="1" ht="25.15" customHeight="1">
      <c r="A86" s="225" t="s">
        <v>81</v>
      </c>
      <c r="B86" s="152">
        <f>COUNTIF(H86:BC86,"E")</f>
        <v>0</v>
      </c>
      <c r="C86" s="153">
        <f>SUM(D86:G86)</f>
        <v>16</v>
      </c>
      <c r="D86" s="193">
        <f t="shared" si="34"/>
        <v>0</v>
      </c>
      <c r="E86" s="193">
        <f t="shared" si="34"/>
        <v>0</v>
      </c>
      <c r="F86" s="193">
        <f t="shared" si="34"/>
        <v>0</v>
      </c>
      <c r="G86" s="194">
        <f t="shared" si="34"/>
        <v>16</v>
      </c>
      <c r="H86" s="154"/>
      <c r="I86" s="155"/>
      <c r="J86" s="156"/>
      <c r="K86" s="156"/>
      <c r="L86" s="156"/>
      <c r="M86" s="157"/>
      <c r="N86" s="158"/>
      <c r="O86" s="155"/>
      <c r="P86" s="159"/>
      <c r="Q86" s="159"/>
      <c r="R86" s="159"/>
      <c r="S86" s="160"/>
      <c r="T86" s="161"/>
      <c r="U86" s="155"/>
      <c r="V86" s="156"/>
      <c r="W86" s="156"/>
      <c r="X86" s="156"/>
      <c r="Y86" s="157"/>
      <c r="Z86" s="158"/>
      <c r="AA86" s="155"/>
      <c r="AB86" s="159"/>
      <c r="AC86" s="159"/>
      <c r="AD86" s="159"/>
      <c r="AE86" s="160"/>
      <c r="AF86" s="161"/>
      <c r="AG86" s="155"/>
      <c r="AH86" s="156"/>
      <c r="AI86" s="156"/>
      <c r="AJ86" s="156"/>
      <c r="AK86" s="157"/>
      <c r="AL86" s="158"/>
      <c r="AM86" s="155"/>
      <c r="AN86" s="159"/>
      <c r="AO86" s="159"/>
      <c r="AP86" s="159"/>
      <c r="AQ86" s="160"/>
      <c r="AR86" s="161"/>
      <c r="AS86" s="155"/>
      <c r="AT86" s="156"/>
      <c r="AU86" s="156"/>
      <c r="AV86" s="156"/>
      <c r="AW86" s="157"/>
      <c r="AX86" s="158">
        <v>2</v>
      </c>
      <c r="AY86" s="155"/>
      <c r="AZ86" s="159"/>
      <c r="BA86" s="159"/>
      <c r="BB86" s="159"/>
      <c r="BC86" s="182">
        <v>16</v>
      </c>
      <c r="BD86" s="178"/>
    </row>
    <row r="87" spans="1:56" s="20" customFormat="1" ht="10.15" customHeight="1">
      <c r="A87" s="219"/>
      <c r="B87" s="18"/>
      <c r="C87" s="17"/>
      <c r="D87" s="17"/>
      <c r="E87" s="17"/>
      <c r="F87" s="17"/>
      <c r="G87" s="17"/>
      <c r="H87" s="18"/>
      <c r="I87" s="18"/>
      <c r="J87" s="19"/>
      <c r="K87" s="19"/>
      <c r="L87" s="19"/>
      <c r="M87" s="19"/>
      <c r="N87" s="18"/>
      <c r="O87" s="18"/>
      <c r="P87" s="18"/>
      <c r="Q87" s="18"/>
      <c r="R87" s="18"/>
      <c r="S87" s="18"/>
      <c r="T87" s="18"/>
      <c r="U87" s="18"/>
      <c r="V87" s="18"/>
      <c r="W87" s="18"/>
      <c r="X87" s="18"/>
      <c r="Y87" s="18"/>
      <c r="Z87" s="18"/>
      <c r="AA87" s="18"/>
      <c r="AB87" s="18"/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22"/>
      <c r="BD87" s="183"/>
    </row>
    <row r="88" spans="1:56" s="13" customFormat="1" ht="20.100000000000001" customHeight="1">
      <c r="A88" s="241" t="s">
        <v>82</v>
      </c>
      <c r="B88" s="93"/>
      <c r="C88" s="27"/>
      <c r="D88" s="28" t="s">
        <v>25</v>
      </c>
      <c r="E88" s="28" t="s">
        <v>26</v>
      </c>
      <c r="F88" s="28" t="s">
        <v>27</v>
      </c>
      <c r="G88" s="229" t="s">
        <v>28</v>
      </c>
      <c r="H88" s="30"/>
      <c r="I88" s="29"/>
      <c r="J88" s="28" t="s">
        <v>25</v>
      </c>
      <c r="K88" s="28" t="s">
        <v>26</v>
      </c>
      <c r="L88" s="28" t="s">
        <v>27</v>
      </c>
      <c r="M88" s="54" t="s">
        <v>28</v>
      </c>
      <c r="N88" s="54"/>
      <c r="O88" s="29"/>
      <c r="P88" s="28" t="s">
        <v>25</v>
      </c>
      <c r="Q88" s="28" t="s">
        <v>26</v>
      </c>
      <c r="R88" s="28" t="s">
        <v>27</v>
      </c>
      <c r="S88" s="28" t="s">
        <v>28</v>
      </c>
      <c r="T88" s="30"/>
      <c r="U88" s="29"/>
      <c r="V88" s="28" t="s">
        <v>25</v>
      </c>
      <c r="W88" s="28" t="s">
        <v>26</v>
      </c>
      <c r="X88" s="28" t="s">
        <v>27</v>
      </c>
      <c r="Y88" s="54" t="s">
        <v>28</v>
      </c>
      <c r="Z88" s="54"/>
      <c r="AA88" s="29"/>
      <c r="AB88" s="28" t="s">
        <v>25</v>
      </c>
      <c r="AC88" s="28" t="s">
        <v>26</v>
      </c>
      <c r="AD88" s="28" t="s">
        <v>27</v>
      </c>
      <c r="AE88" s="28" t="s">
        <v>28</v>
      </c>
      <c r="AF88" s="30"/>
      <c r="AG88" s="29"/>
      <c r="AH88" s="28" t="s">
        <v>25</v>
      </c>
      <c r="AI88" s="28" t="s">
        <v>26</v>
      </c>
      <c r="AJ88" s="28" t="s">
        <v>27</v>
      </c>
      <c r="AK88" s="54" t="s">
        <v>28</v>
      </c>
      <c r="AL88" s="54"/>
      <c r="AM88" s="29"/>
      <c r="AN88" s="28" t="s">
        <v>25</v>
      </c>
      <c r="AO88" s="28" t="s">
        <v>26</v>
      </c>
      <c r="AP88" s="28" t="s">
        <v>27</v>
      </c>
      <c r="AQ88" s="28" t="s">
        <v>28</v>
      </c>
      <c r="AR88" s="30"/>
      <c r="AS88" s="29"/>
      <c r="AT88" s="28" t="s">
        <v>25</v>
      </c>
      <c r="AU88" s="28" t="s">
        <v>26</v>
      </c>
      <c r="AV88" s="28" t="s">
        <v>27</v>
      </c>
      <c r="AW88" s="54" t="s">
        <v>28</v>
      </c>
      <c r="AX88" s="54"/>
      <c r="AY88" s="29"/>
      <c r="AZ88" s="28" t="s">
        <v>25</v>
      </c>
      <c r="BA88" s="28" t="s">
        <v>26</v>
      </c>
      <c r="BB88" s="28" t="s">
        <v>27</v>
      </c>
      <c r="BC88" s="31" t="s">
        <v>28</v>
      </c>
      <c r="BD88" s="184"/>
    </row>
    <row r="89" spans="1:56" s="21" customFormat="1" ht="61.5" customHeight="1">
      <c r="A89" s="242"/>
      <c r="B89" s="103">
        <f t="shared" ref="B89:H89" si="35">SUM(B13:B86)</f>
        <v>17</v>
      </c>
      <c r="C89" s="104">
        <f t="shared" si="35"/>
        <v>1447</v>
      </c>
      <c r="D89" s="105">
        <f t="shared" si="35"/>
        <v>572</v>
      </c>
      <c r="E89" s="105">
        <f t="shared" si="35"/>
        <v>273</v>
      </c>
      <c r="F89" s="105">
        <f t="shared" si="35"/>
        <v>424</v>
      </c>
      <c r="G89" s="230">
        <f t="shared" si="35"/>
        <v>178</v>
      </c>
      <c r="H89" s="106">
        <f t="shared" si="35"/>
        <v>26</v>
      </c>
      <c r="I89" s="103" t="str">
        <f>TEXT(COUNTIFS(I13:I86,"E"),0)</f>
        <v>2</v>
      </c>
      <c r="J89" s="105" t="str">
        <f>TEXT(SUM(J13:J86),0)</f>
        <v>100</v>
      </c>
      <c r="K89" s="105" t="str">
        <f>TEXT(SUM(K13:K86),0)</f>
        <v>57</v>
      </c>
      <c r="L89" s="105" t="str">
        <f>TEXT(SUM(L13:L86),0)</f>
        <v>32</v>
      </c>
      <c r="M89" s="107" t="str">
        <f>TEXT(SUM(M13:M86),0)</f>
        <v>0</v>
      </c>
      <c r="N89" s="108">
        <f>SUM(N13:N86)</f>
        <v>26</v>
      </c>
      <c r="O89" s="103" t="str">
        <f>TEXT(COUNTIFS(O13:O86,"E"),0)</f>
        <v>3</v>
      </c>
      <c r="P89" s="105" t="str">
        <f>TEXT(SUM(P13:P86),0)</f>
        <v>64</v>
      </c>
      <c r="Q89" s="105" t="str">
        <f>TEXT(SUM(Q13:Q86),0)</f>
        <v>72</v>
      </c>
      <c r="R89" s="105" t="str">
        <f>TEXT(SUM(R13:R86),0)</f>
        <v>32</v>
      </c>
      <c r="S89" s="105" t="str">
        <f>TEXT(SUM(S13:S86),0)</f>
        <v>24</v>
      </c>
      <c r="T89" s="109">
        <f>SUM(T13:T86)</f>
        <v>26</v>
      </c>
      <c r="U89" s="103" t="str">
        <f>TEXT(COUNTIFS(U13:U86,"E"),0)</f>
        <v>2</v>
      </c>
      <c r="V89" s="105" t="str">
        <f>TEXT(SUM(V13:V86),0)</f>
        <v>88</v>
      </c>
      <c r="W89" s="105" t="str">
        <f>TEXT(SUM(W13:W86),0)</f>
        <v>80</v>
      </c>
      <c r="X89" s="105" t="str">
        <f>TEXT(SUM(X13:X86),0)</f>
        <v>32</v>
      </c>
      <c r="Y89" s="107" t="str">
        <f>TEXT(SUM(Y13:Y86),0)</f>
        <v>0</v>
      </c>
      <c r="Z89" s="108">
        <f>SUM(Z13:Z86)</f>
        <v>26</v>
      </c>
      <c r="AA89" s="103" t="str">
        <f>TEXT(COUNTIFS(AA13:AA86,"E"),0)</f>
        <v>4</v>
      </c>
      <c r="AB89" s="105" t="str">
        <f>TEXT(SUM(AB13:AB86),0)</f>
        <v>72</v>
      </c>
      <c r="AC89" s="105" t="str">
        <f>TEXT(SUM(AC13:AC86),0)</f>
        <v>40</v>
      </c>
      <c r="AD89" s="105" t="str">
        <f>TEXT(SUM(AD13:AD86),0)</f>
        <v>80</v>
      </c>
      <c r="AE89" s="105" t="str">
        <f>TEXT(SUM(AE13:AE86),0)</f>
        <v>0</v>
      </c>
      <c r="AF89" s="109">
        <f>SUM(AF13:AF86)</f>
        <v>26</v>
      </c>
      <c r="AG89" s="103" t="str">
        <f>TEXT(COUNTIFS(AG13:AG86,"E"),0)</f>
        <v>3</v>
      </c>
      <c r="AH89" s="105" t="str">
        <f>TEXT(SUM(AH13:AH86),0)</f>
        <v>72</v>
      </c>
      <c r="AI89" s="105" t="str">
        <f>TEXT(SUM(AI13:AI86),0)</f>
        <v>0</v>
      </c>
      <c r="AJ89" s="105" t="str">
        <f>TEXT(SUM(AJ13:AJ86),0)</f>
        <v>80</v>
      </c>
      <c r="AK89" s="107" t="str">
        <f>TEXT(SUM(AK13:AK86),0)</f>
        <v>32</v>
      </c>
      <c r="AL89" s="108">
        <f>SUM(AL13:AL86)</f>
        <v>26</v>
      </c>
      <c r="AM89" s="103" t="str">
        <f>TEXT(COUNTIFS(AM13:AM86,"E"),0)</f>
        <v>1</v>
      </c>
      <c r="AN89" s="105" t="str">
        <f>TEXT(SUM(AN13:AN86),0)</f>
        <v>56</v>
      </c>
      <c r="AO89" s="105" t="str">
        <f>TEXT(SUM(AO13:AO86),0)</f>
        <v>8</v>
      </c>
      <c r="AP89" s="105" t="str">
        <f>TEXT(SUM(AP13:AP86),0)</f>
        <v>80</v>
      </c>
      <c r="AQ89" s="105" t="str">
        <f>TEXT(SUM(AQ13:AQ86),0)</f>
        <v>8</v>
      </c>
      <c r="AR89" s="109">
        <f>SUM(AR13:AR86)</f>
        <v>26</v>
      </c>
      <c r="AS89" s="103" t="str">
        <f>TEXT(COUNTIFS(AS13:AS86,"E"),0)</f>
        <v>2</v>
      </c>
      <c r="AT89" s="105" t="str">
        <f>TEXT(SUM(AT13:AT86),0)</f>
        <v>64</v>
      </c>
      <c r="AU89" s="105" t="str">
        <f>TEXT(SUM(AU13:AU86),0)</f>
        <v>16</v>
      </c>
      <c r="AV89" s="105" t="str">
        <f>TEXT(SUM(AV13:AV86),0)</f>
        <v>56</v>
      </c>
      <c r="AW89" s="107" t="str">
        <f>TEXT(SUM(AW13:AW86),0)</f>
        <v>66</v>
      </c>
      <c r="AX89" s="108">
        <f>SUM(AX13:AX86)</f>
        <v>28</v>
      </c>
      <c r="AY89" s="103" t="str">
        <f>TEXT(COUNTIFS(AY13:AY86,"E"),0)</f>
        <v>0</v>
      </c>
      <c r="AZ89" s="105" t="str">
        <f>TEXT(SUM(AZ13:AZ86),0)</f>
        <v>56</v>
      </c>
      <c r="BA89" s="105" t="str">
        <f>TEXT(SUM(BA13:BA86),0)</f>
        <v>0</v>
      </c>
      <c r="BB89" s="105" t="str">
        <f>TEXT(SUM(BB13:BB86),0)</f>
        <v>32</v>
      </c>
      <c r="BC89" s="110" t="str">
        <f>TEXT(SUM(BC13:BC86),0)</f>
        <v>48</v>
      </c>
      <c r="BD89" s="185"/>
    </row>
    <row r="90" spans="1:56" s="24" customFormat="1" ht="20.100000000000001" customHeight="1">
      <c r="A90" s="186"/>
      <c r="B90" s="24" t="s">
        <v>11</v>
      </c>
      <c r="J90" s="111"/>
      <c r="K90" s="112">
        <f>(VALUE(J89)+VALUE(K89)+VALUE(L89)+VALUE(M89))</f>
        <v>189</v>
      </c>
      <c r="L90" s="112"/>
      <c r="M90" s="113"/>
      <c r="N90" s="25"/>
      <c r="P90" s="111"/>
      <c r="Q90" s="112">
        <f>(VALUE(P89)+VALUE(Q89)+VALUE(R89)+VALUE(S89))</f>
        <v>192</v>
      </c>
      <c r="R90" s="112"/>
      <c r="S90" s="113"/>
      <c r="T90" s="25"/>
      <c r="V90" s="111"/>
      <c r="W90" s="112">
        <f>VALUE(V89)+VALUE(W89)+VALUE(X89)+VALUE(Y89)</f>
        <v>200</v>
      </c>
      <c r="X90" s="112"/>
      <c r="Y90" s="113"/>
      <c r="Z90" s="25"/>
      <c r="AB90" s="111"/>
      <c r="AC90" s="112">
        <f>VALUE(AB89)+VALUE(AC89)+VALUE(AD89)+VALUE(AE89)</f>
        <v>192</v>
      </c>
      <c r="AD90" s="112"/>
      <c r="AE90" s="113"/>
      <c r="AF90" s="25"/>
      <c r="AH90" s="111"/>
      <c r="AI90" s="112">
        <f>VALUE(AH89)+VALUE(AI89)+VALUE(AJ89)+VALUE(AK89)</f>
        <v>184</v>
      </c>
      <c r="AJ90" s="112"/>
      <c r="AK90" s="113"/>
      <c r="AL90" s="25"/>
      <c r="AN90" s="111"/>
      <c r="AO90" s="112">
        <f>VALUE(AN89)+VALUE(AO89)+VALUE(AP89)+VALUE(AQ89)</f>
        <v>152</v>
      </c>
      <c r="AP90" s="112"/>
      <c r="AQ90" s="113"/>
      <c r="AR90" s="25"/>
      <c r="AT90" s="111"/>
      <c r="AU90" s="112">
        <f>VALUE(AT89)+VALUE(AU89)+VALUE(AV89)+VALUE(AW89)</f>
        <v>202</v>
      </c>
      <c r="AV90" s="112"/>
      <c r="AW90" s="173"/>
      <c r="AX90" s="25"/>
      <c r="AZ90" s="111"/>
      <c r="BA90" s="112">
        <f>VALUE(AZ89)+VALUE(BA89)+VALUE(BB89)+VALUE(BC89)</f>
        <v>136</v>
      </c>
      <c r="BB90" s="112"/>
      <c r="BC90" s="114"/>
      <c r="BD90" s="186"/>
    </row>
    <row r="91" spans="1:56" s="24" customFormat="1" ht="20.100000000000001" customHeight="1">
      <c r="A91" s="186"/>
      <c r="K91" s="66"/>
      <c r="L91" s="66"/>
      <c r="Q91" s="66"/>
      <c r="R91" s="66"/>
      <c r="W91" s="66"/>
      <c r="X91" s="66"/>
      <c r="AC91" s="66"/>
      <c r="AD91" s="66"/>
      <c r="AI91" s="66"/>
      <c r="AJ91" s="66"/>
      <c r="AO91" s="66"/>
      <c r="AP91" s="66"/>
      <c r="AU91" s="66"/>
      <c r="AV91" s="66"/>
      <c r="BC91" s="67"/>
      <c r="BD91" s="186"/>
    </row>
    <row r="92" spans="1:56" s="24" customFormat="1" ht="20.100000000000001" customHeight="1">
      <c r="A92" s="228" t="s">
        <v>110</v>
      </c>
      <c r="K92" s="66"/>
      <c r="L92" s="66"/>
      <c r="Q92" s="66"/>
      <c r="R92" s="66"/>
      <c r="W92" s="66"/>
      <c r="X92" s="66"/>
      <c r="AC92" s="66"/>
      <c r="AD92" s="66"/>
      <c r="AI92" s="66"/>
      <c r="AJ92" s="66"/>
      <c r="AO92" s="66"/>
      <c r="AP92" s="66"/>
      <c r="AU92" s="66"/>
      <c r="AV92" s="66"/>
      <c r="BC92" s="67"/>
      <c r="BD92" s="186"/>
    </row>
    <row r="93" spans="1:56" ht="15.75" thickBot="1">
      <c r="A93" s="220"/>
      <c r="B93" s="6"/>
      <c r="C93" s="6"/>
      <c r="D93" s="6"/>
      <c r="E93" s="6"/>
      <c r="F93" s="6"/>
      <c r="G93" s="6"/>
      <c r="H93" s="7"/>
      <c r="I93" s="7"/>
      <c r="J93" s="7"/>
      <c r="K93" s="7"/>
      <c r="L93" s="7"/>
      <c r="M93" s="7"/>
      <c r="N93" s="7"/>
      <c r="O93" s="7"/>
      <c r="P93" s="7"/>
      <c r="Q93" s="7"/>
      <c r="R93" s="7"/>
      <c r="S93" s="7"/>
      <c r="T93" s="23"/>
      <c r="U93" s="23"/>
      <c r="V93" s="23"/>
      <c r="W93" s="23"/>
      <c r="X93" s="23"/>
      <c r="Y93" s="23"/>
      <c r="Z93" s="23"/>
      <c r="AA93" s="23"/>
      <c r="AB93" s="23"/>
      <c r="AC93" s="23"/>
      <c r="AD93" s="23"/>
      <c r="AE93" s="23"/>
      <c r="AF93" s="23"/>
      <c r="AG93" s="23"/>
      <c r="AH93" s="23"/>
      <c r="AI93" s="23"/>
      <c r="AJ93" s="23"/>
      <c r="AK93" s="23"/>
      <c r="AL93" s="23"/>
      <c r="AM93" s="23"/>
      <c r="AN93" s="23"/>
      <c r="AO93" s="23"/>
      <c r="AP93" s="23"/>
      <c r="AQ93" s="23"/>
      <c r="AR93" s="23"/>
      <c r="AS93" s="23"/>
      <c r="AT93" s="23"/>
      <c r="AU93" s="23"/>
      <c r="AV93" s="23"/>
      <c r="AW93" s="174"/>
      <c r="AX93" s="174"/>
      <c r="AY93" s="174"/>
      <c r="AZ93" s="174"/>
      <c r="BA93" s="174"/>
      <c r="BB93" s="174"/>
      <c r="BC93" s="195"/>
    </row>
    <row r="94" spans="1:56" ht="15.75" thickTop="1">
      <c r="BA94" s="196"/>
      <c r="BB94" s="196"/>
      <c r="BC94" s="196"/>
    </row>
    <row r="95" spans="1:56">
      <c r="I95" s="187"/>
      <c r="J95" s="187"/>
      <c r="K95" s="187"/>
      <c r="L95" s="187"/>
      <c r="M95" s="187"/>
      <c r="N95" s="187"/>
      <c r="O95" s="187"/>
      <c r="P95" s="187"/>
      <c r="Q95" s="187"/>
      <c r="R95" s="187"/>
      <c r="S95" s="187"/>
      <c r="T95" s="188"/>
      <c r="U95" s="188"/>
      <c r="V95" s="188"/>
      <c r="W95" s="188"/>
      <c r="X95" s="188"/>
      <c r="Y95" s="188"/>
      <c r="Z95" s="188"/>
      <c r="AA95" s="188"/>
      <c r="AB95" s="188"/>
      <c r="AC95" s="188"/>
      <c r="AD95" s="188"/>
      <c r="AE95" s="188"/>
      <c r="AF95" s="188"/>
      <c r="AG95" s="188"/>
      <c r="AH95" s="188"/>
      <c r="AI95" s="188"/>
      <c r="AJ95" s="188"/>
      <c r="AK95" s="188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189"/>
      <c r="AX95" s="189"/>
      <c r="AY95" s="189"/>
      <c r="AZ95" s="189"/>
      <c r="BA95" s="189"/>
      <c r="BB95" s="189"/>
    </row>
    <row r="96" spans="1:56">
      <c r="I96" s="187"/>
      <c r="J96" s="187"/>
      <c r="K96" s="187"/>
      <c r="L96" s="187"/>
      <c r="M96" s="187"/>
      <c r="N96" s="187"/>
      <c r="O96" s="187"/>
      <c r="P96" s="187"/>
      <c r="Q96" s="187"/>
      <c r="R96" s="187"/>
      <c r="S96" s="187"/>
      <c r="T96" s="188"/>
      <c r="U96" s="188"/>
      <c r="V96" s="188"/>
      <c r="W96" s="188"/>
      <c r="X96" s="188"/>
      <c r="Y96" s="188"/>
      <c r="Z96" s="188"/>
      <c r="AA96" s="188"/>
      <c r="AB96" s="188"/>
      <c r="AC96" s="188"/>
      <c r="AD96" s="188"/>
      <c r="AE96" s="188"/>
      <c r="AF96" s="188"/>
      <c r="AG96" s="188"/>
      <c r="AH96" s="188"/>
      <c r="AI96" s="188"/>
      <c r="AJ96" s="188"/>
      <c r="AK96" s="188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189"/>
      <c r="AX96" s="189"/>
      <c r="AY96" s="189"/>
      <c r="AZ96" s="189"/>
      <c r="BA96" s="189"/>
      <c r="BB96" s="189"/>
    </row>
    <row r="97" spans="9:54">
      <c r="I97" s="187"/>
      <c r="J97" s="187"/>
      <c r="K97" s="187"/>
      <c r="L97" s="187"/>
      <c r="M97" s="187"/>
      <c r="N97" s="187"/>
      <c r="O97" s="187"/>
      <c r="P97" s="187"/>
      <c r="Q97" s="187"/>
      <c r="R97" s="187"/>
      <c r="S97" s="187"/>
      <c r="T97" s="188"/>
      <c r="U97" s="188"/>
      <c r="V97" s="188"/>
      <c r="W97" s="188"/>
      <c r="X97" s="188"/>
      <c r="Y97" s="188"/>
      <c r="Z97" s="188"/>
      <c r="AA97" s="188"/>
      <c r="AB97" s="188"/>
      <c r="AC97" s="188"/>
      <c r="AD97" s="188"/>
      <c r="AE97" s="188"/>
      <c r="AF97" s="188"/>
      <c r="AG97" s="188"/>
      <c r="AH97" s="188"/>
      <c r="AI97" s="188"/>
      <c r="AJ97" s="188"/>
      <c r="AK97" s="188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189"/>
      <c r="AX97" s="189"/>
      <c r="AY97" s="189"/>
      <c r="AZ97" s="189"/>
      <c r="BA97" s="189"/>
      <c r="BB97" s="189"/>
    </row>
    <row r="98" spans="9:54">
      <c r="I98" s="187"/>
      <c r="J98" s="190"/>
      <c r="K98" s="187"/>
      <c r="L98" s="187"/>
      <c r="M98" s="187"/>
      <c r="N98" s="187"/>
      <c r="O98" s="187"/>
      <c r="P98" s="190"/>
      <c r="Q98" s="187"/>
      <c r="R98" s="187"/>
      <c r="S98" s="187"/>
      <c r="T98" s="188"/>
      <c r="U98" s="188"/>
      <c r="V98" s="190"/>
      <c r="W98" s="187"/>
      <c r="X98" s="188"/>
      <c r="Y98" s="188"/>
      <c r="Z98" s="188"/>
      <c r="AA98" s="188"/>
      <c r="AB98" s="190"/>
      <c r="AC98" s="187"/>
      <c r="AD98" s="188"/>
      <c r="AE98" s="188"/>
      <c r="AF98" s="188"/>
      <c r="AG98" s="188"/>
      <c r="AH98" s="190"/>
      <c r="AI98" s="187"/>
      <c r="AJ98" s="188"/>
      <c r="AK98" s="188"/>
      <c r="AL98" s="188"/>
      <c r="AM98" s="188"/>
      <c r="AN98" s="190"/>
      <c r="AO98" s="187"/>
      <c r="AP98" s="188"/>
      <c r="AQ98" s="188"/>
      <c r="AR98" s="188"/>
      <c r="AS98" s="188"/>
      <c r="AT98" s="190"/>
      <c r="AU98" s="187"/>
      <c r="AV98" s="188"/>
      <c r="AW98" s="189"/>
      <c r="AX98" s="189"/>
      <c r="AY98" s="189"/>
      <c r="AZ98" s="190"/>
      <c r="BA98" s="187"/>
      <c r="BB98" s="189"/>
    </row>
    <row r="99" spans="9:54">
      <c r="I99" s="187"/>
      <c r="J99" s="190"/>
      <c r="K99" s="187"/>
      <c r="L99" s="187"/>
      <c r="M99" s="187"/>
      <c r="N99" s="187"/>
      <c r="O99" s="187"/>
      <c r="P99" s="190"/>
      <c r="Q99" s="187"/>
      <c r="R99" s="187"/>
      <c r="S99" s="187"/>
      <c r="T99" s="188"/>
      <c r="U99" s="188"/>
      <c r="V99" s="190"/>
      <c r="W99" s="187"/>
      <c r="X99" s="188"/>
      <c r="Y99" s="188"/>
      <c r="Z99" s="188"/>
      <c r="AA99" s="188"/>
      <c r="AB99" s="190"/>
      <c r="AC99" s="187"/>
      <c r="AD99" s="188"/>
      <c r="AE99" s="188"/>
      <c r="AF99" s="188"/>
      <c r="AG99" s="188"/>
      <c r="AH99" s="190"/>
      <c r="AI99" s="187"/>
      <c r="AJ99" s="188"/>
      <c r="AK99" s="188"/>
      <c r="AL99" s="188"/>
      <c r="AM99" s="188"/>
      <c r="AN99" s="190"/>
      <c r="AO99" s="187"/>
      <c r="AP99" s="188"/>
      <c r="AQ99" s="188"/>
      <c r="AR99" s="188"/>
      <c r="AS99" s="188"/>
      <c r="AT99" s="190"/>
      <c r="AU99" s="187"/>
      <c r="AV99" s="188"/>
      <c r="AW99" s="189"/>
      <c r="AX99" s="189"/>
      <c r="AY99" s="189"/>
      <c r="AZ99" s="190"/>
      <c r="BA99" s="187"/>
      <c r="BB99" s="189"/>
    </row>
    <row r="100" spans="9:54">
      <c r="I100" s="187"/>
      <c r="J100" s="187"/>
      <c r="K100" s="187"/>
      <c r="L100" s="187"/>
      <c r="M100" s="187"/>
      <c r="N100" s="187"/>
      <c r="O100" s="187"/>
      <c r="P100" s="187"/>
      <c r="Q100" s="187"/>
      <c r="R100" s="187"/>
      <c r="S100" s="187"/>
      <c r="T100" s="188"/>
      <c r="U100" s="188"/>
      <c r="V100" s="188"/>
      <c r="W100" s="188"/>
      <c r="X100" s="188"/>
      <c r="Y100" s="188"/>
      <c r="Z100" s="188"/>
      <c r="AA100" s="188"/>
      <c r="AB100" s="188"/>
      <c r="AC100" s="188"/>
      <c r="AD100" s="188"/>
      <c r="AE100" s="188"/>
      <c r="AF100" s="188"/>
      <c r="AG100" s="188"/>
      <c r="AH100" s="188"/>
      <c r="AI100" s="188"/>
      <c r="AJ100" s="188"/>
      <c r="AK100" s="188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189"/>
      <c r="AX100" s="189"/>
      <c r="AY100" s="189"/>
      <c r="AZ100" s="189"/>
      <c r="BA100" s="189"/>
      <c r="BB100" s="189"/>
    </row>
    <row r="101" spans="9:54">
      <c r="I101" s="187"/>
      <c r="J101" s="187"/>
      <c r="K101" s="187"/>
      <c r="L101" s="187"/>
      <c r="M101" s="187"/>
      <c r="N101" s="187"/>
      <c r="O101" s="187"/>
      <c r="P101" s="187"/>
      <c r="Q101" s="187"/>
      <c r="R101" s="187"/>
      <c r="S101" s="187"/>
      <c r="T101" s="188"/>
      <c r="U101" s="188"/>
      <c r="V101" s="188"/>
      <c r="W101" s="188"/>
      <c r="X101" s="188"/>
      <c r="Y101" s="188"/>
      <c r="Z101" s="188"/>
      <c r="AA101" s="188"/>
      <c r="AB101" s="188"/>
      <c r="AC101" s="188"/>
      <c r="AD101" s="188"/>
      <c r="AE101" s="188"/>
      <c r="AF101" s="188"/>
      <c r="AG101" s="188"/>
      <c r="AH101" s="188"/>
      <c r="AI101" s="188"/>
      <c r="AJ101" s="188"/>
      <c r="AK101" s="188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189"/>
      <c r="AX101" s="189"/>
      <c r="AY101" s="189"/>
      <c r="AZ101" s="189"/>
      <c r="BA101" s="189"/>
      <c r="BB101" s="189"/>
    </row>
    <row r="102" spans="9:54">
      <c r="I102" s="187"/>
      <c r="J102" s="187"/>
      <c r="K102" s="187"/>
      <c r="L102" s="187"/>
      <c r="M102" s="187"/>
      <c r="N102" s="187"/>
      <c r="O102" s="187"/>
      <c r="P102" s="187"/>
      <c r="Q102" s="187"/>
      <c r="R102" s="187"/>
      <c r="S102" s="187"/>
      <c r="T102" s="188"/>
      <c r="U102" s="188"/>
      <c r="V102" s="188"/>
      <c r="W102" s="188"/>
      <c r="X102" s="188"/>
      <c r="Y102" s="188"/>
      <c r="Z102" s="188"/>
      <c r="AA102" s="188"/>
      <c r="AB102" s="188"/>
      <c r="AC102" s="188"/>
      <c r="AD102" s="188"/>
      <c r="AE102" s="188"/>
      <c r="AF102" s="188"/>
      <c r="AG102" s="188"/>
      <c r="AH102" s="188"/>
      <c r="AI102" s="188"/>
      <c r="AJ102" s="188"/>
      <c r="AK102" s="188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189"/>
      <c r="AX102" s="189"/>
      <c r="AY102" s="189"/>
      <c r="AZ102" s="189"/>
      <c r="BA102" s="189"/>
      <c r="BB102" s="189"/>
    </row>
  </sheetData>
  <mergeCells count="43">
    <mergeCell ref="Q4:S4"/>
    <mergeCell ref="AT9:AW9"/>
    <mergeCell ref="AN9:AQ9"/>
    <mergeCell ref="AF9:AF10"/>
    <mergeCell ref="AG9:AG10"/>
    <mergeCell ref="AH10:AK10"/>
    <mergeCell ref="AT10:AW10"/>
    <mergeCell ref="AH9:AK9"/>
    <mergeCell ref="AR9:AR10"/>
    <mergeCell ref="AS9:AS10"/>
    <mergeCell ref="AL9:AL10"/>
    <mergeCell ref="AM9:AM10"/>
    <mergeCell ref="AN10:AQ10"/>
    <mergeCell ref="V9:Y9"/>
    <mergeCell ref="P10:S10"/>
    <mergeCell ref="T9:T10"/>
    <mergeCell ref="AA9:AA10"/>
    <mergeCell ref="N9:N10"/>
    <mergeCell ref="V10:Y10"/>
    <mergeCell ref="J10:M10"/>
    <mergeCell ref="U9:U10"/>
    <mergeCell ref="P9:S9"/>
    <mergeCell ref="H9:H10"/>
    <mergeCell ref="I9:I10"/>
    <mergeCell ref="J9:M9"/>
    <mergeCell ref="Z9:Z10"/>
    <mergeCell ref="O9:O10"/>
    <mergeCell ref="AX9:AX10"/>
    <mergeCell ref="AY9:AY10"/>
    <mergeCell ref="AZ9:BC9"/>
    <mergeCell ref="AZ10:BC10"/>
    <mergeCell ref="A88:A89"/>
    <mergeCell ref="A7:A11"/>
    <mergeCell ref="C7:G7"/>
    <mergeCell ref="B7:B11"/>
    <mergeCell ref="C8:C11"/>
    <mergeCell ref="D8:G8"/>
    <mergeCell ref="D9:D11"/>
    <mergeCell ref="E9:E11"/>
    <mergeCell ref="F9:F11"/>
    <mergeCell ref="G9:G11"/>
    <mergeCell ref="AB10:AE10"/>
    <mergeCell ref="AB9:AE9"/>
  </mergeCells>
  <phoneticPr fontId="4" type="noConversion"/>
  <printOptions horizontalCentered="1"/>
  <pageMargins left="0.39370078740157483" right="0.39370078740157483" top="0.39370078740157483" bottom="0.39370078740157483" header="0.19685039370078741" footer="0.19685039370078741"/>
  <pageSetup paperSize="9" scale="34" fitToHeight="0" orientation="landscape" r:id="rId1"/>
  <headerFooter scaleWithDoc="0">
    <oddFooter>&amp;L&amp;6plik: &amp;F , &amp;A; wydrukowano: &amp;D&amp;R&amp;6Strona: &amp;P/&amp;N</oddFooter>
  </headerFooter>
  <rowBreaks count="1" manualBreakCount="1">
    <brk id="59" max="54" man="1"/>
  </rowBreaks>
  <ignoredErrors>
    <ignoredError sqref="I87:AV87" formula="1"/>
    <ignoredError sqref="H13:H14 AR18" numberStoredAsText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N1MiBM2</vt:lpstr>
      <vt:lpstr>N1MiBM2!Obszar_wydruku</vt:lpstr>
      <vt:lpstr>N1MiBM2!Tytuły_wydruku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2025-04-08T07:23:19Z</dcterms:created>
  <dcterms:modified xsi:type="dcterms:W3CDTF">2025-04-08T07:23:56Z</dcterms:modified>
  <cp:category/>
  <cp:contentStatus>Wersja ostateczna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