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filterPrivacy="1" defaultThemeVersion="124226"/>
  <xr:revisionPtr revIDLastSave="0" documentId="13_ncr:1_{FD5639E3-D654-4951-8E22-CC8FEC4EACED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S2Mech1" sheetId="1" r:id="rId1"/>
  </sheets>
  <definedNames>
    <definedName name="_xlnm.Print_Area" localSheetId="0">S2Mech1!$A$1:$Y$93</definedName>
    <definedName name="_xlnm.Print_Titles" localSheetId="0">S2Mech1!$1:$11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89" i="1" l="1"/>
  <c r="X89" i="1"/>
  <c r="W89" i="1"/>
  <c r="V89" i="1"/>
  <c r="U89" i="1"/>
  <c r="T89" i="1"/>
  <c r="S89" i="1"/>
  <c r="R89" i="1"/>
  <c r="Q89" i="1"/>
  <c r="P89" i="1"/>
  <c r="O89" i="1"/>
  <c r="N89" i="1"/>
  <c r="M89" i="1" l="1"/>
  <c r="L89" i="1"/>
  <c r="K89" i="1"/>
  <c r="J89" i="1"/>
  <c r="I89" i="1"/>
  <c r="H89" i="1"/>
  <c r="Y64" i="1"/>
  <c r="X64" i="1"/>
  <c r="W64" i="1"/>
  <c r="V64" i="1"/>
  <c r="U64" i="1"/>
  <c r="T64" i="1"/>
  <c r="S64" i="1"/>
  <c r="R64" i="1"/>
  <c r="Q64" i="1"/>
  <c r="P64" i="1"/>
  <c r="O64" i="1"/>
  <c r="N64" i="1"/>
  <c r="M64" i="1"/>
  <c r="L64" i="1"/>
  <c r="K64" i="1"/>
  <c r="J64" i="1"/>
  <c r="I64" i="1"/>
  <c r="H64" i="1"/>
  <c r="G14" i="1"/>
  <c r="G15" i="1"/>
  <c r="G16" i="1"/>
  <c r="G17" i="1"/>
  <c r="G18" i="1"/>
  <c r="G19" i="1"/>
  <c r="G20" i="1"/>
  <c r="G21" i="1"/>
  <c r="G22" i="1"/>
  <c r="G23" i="1"/>
  <c r="G24" i="1"/>
  <c r="G25" i="1"/>
  <c r="F14" i="1"/>
  <c r="F15" i="1"/>
  <c r="F16" i="1"/>
  <c r="F17" i="1"/>
  <c r="F18" i="1"/>
  <c r="F19" i="1"/>
  <c r="F20" i="1"/>
  <c r="F21" i="1"/>
  <c r="F22" i="1"/>
  <c r="F23" i="1"/>
  <c r="F24" i="1"/>
  <c r="F25" i="1"/>
  <c r="E14" i="1"/>
  <c r="E15" i="1"/>
  <c r="E16" i="1"/>
  <c r="E17" i="1"/>
  <c r="E18" i="1"/>
  <c r="E19" i="1"/>
  <c r="E20" i="1"/>
  <c r="E21" i="1"/>
  <c r="E22" i="1"/>
  <c r="E23" i="1"/>
  <c r="E24" i="1"/>
  <c r="E25" i="1"/>
  <c r="D14" i="1"/>
  <c r="D15" i="1"/>
  <c r="D16" i="1"/>
  <c r="D17" i="1"/>
  <c r="D18" i="1"/>
  <c r="D19" i="1"/>
  <c r="D20" i="1"/>
  <c r="C20" i="1" s="1"/>
  <c r="D21" i="1"/>
  <c r="D22" i="1"/>
  <c r="D23" i="1"/>
  <c r="D24" i="1"/>
  <c r="D25" i="1"/>
  <c r="C25" i="1" s="1"/>
  <c r="B14" i="1"/>
  <c r="B15" i="1"/>
  <c r="B16" i="1"/>
  <c r="B17" i="1"/>
  <c r="B18" i="1"/>
  <c r="B19" i="1"/>
  <c r="B20" i="1"/>
  <c r="B21" i="1"/>
  <c r="B22" i="1"/>
  <c r="B23" i="1"/>
  <c r="B24" i="1"/>
  <c r="B25" i="1"/>
  <c r="V10" i="1"/>
  <c r="P10" i="1"/>
  <c r="J10" i="1"/>
  <c r="C15" i="1" l="1"/>
  <c r="C23" i="1"/>
  <c r="C21" i="1"/>
  <c r="C18" i="1"/>
  <c r="C16" i="1"/>
  <c r="C19" i="1"/>
  <c r="C17" i="1"/>
  <c r="C24" i="1"/>
  <c r="C22" i="1"/>
  <c r="C14" i="1"/>
  <c r="D69" i="1"/>
  <c r="E69" i="1"/>
  <c r="F69" i="1"/>
  <c r="G69" i="1"/>
  <c r="D70" i="1"/>
  <c r="E70" i="1"/>
  <c r="F70" i="1"/>
  <c r="G70" i="1"/>
  <c r="D71" i="1"/>
  <c r="E71" i="1"/>
  <c r="F71" i="1"/>
  <c r="G71" i="1"/>
  <c r="D72" i="1"/>
  <c r="E72" i="1"/>
  <c r="F72" i="1"/>
  <c r="G72" i="1"/>
  <c r="D73" i="1"/>
  <c r="E73" i="1"/>
  <c r="F73" i="1"/>
  <c r="G73" i="1"/>
  <c r="D74" i="1"/>
  <c r="E74" i="1"/>
  <c r="F74" i="1"/>
  <c r="G74" i="1"/>
  <c r="D75" i="1"/>
  <c r="E75" i="1"/>
  <c r="F75" i="1"/>
  <c r="G75" i="1"/>
  <c r="D76" i="1"/>
  <c r="E76" i="1"/>
  <c r="F76" i="1"/>
  <c r="G76" i="1"/>
  <c r="D77" i="1"/>
  <c r="E77" i="1"/>
  <c r="F77" i="1"/>
  <c r="G77" i="1"/>
  <c r="D78" i="1"/>
  <c r="E78" i="1"/>
  <c r="F78" i="1"/>
  <c r="G78" i="1"/>
  <c r="D79" i="1"/>
  <c r="E79" i="1"/>
  <c r="F79" i="1"/>
  <c r="G79" i="1"/>
  <c r="D80" i="1"/>
  <c r="E80" i="1"/>
  <c r="F80" i="1"/>
  <c r="G80" i="1"/>
  <c r="D81" i="1"/>
  <c r="E81" i="1"/>
  <c r="F81" i="1"/>
  <c r="G81" i="1"/>
  <c r="D82" i="1"/>
  <c r="E82" i="1"/>
  <c r="F82" i="1"/>
  <c r="G82" i="1"/>
  <c r="D83" i="1"/>
  <c r="E83" i="1"/>
  <c r="F83" i="1"/>
  <c r="G83" i="1"/>
  <c r="D84" i="1"/>
  <c r="E84" i="1"/>
  <c r="F84" i="1"/>
  <c r="G84" i="1"/>
  <c r="D85" i="1"/>
  <c r="E85" i="1"/>
  <c r="F85" i="1"/>
  <c r="G85" i="1"/>
  <c r="D86" i="1"/>
  <c r="E86" i="1"/>
  <c r="F86" i="1"/>
  <c r="G86" i="1"/>
  <c r="D87" i="1"/>
  <c r="E87" i="1"/>
  <c r="F87" i="1"/>
  <c r="G87" i="1"/>
  <c r="C81" i="1" l="1"/>
  <c r="C84" i="1"/>
  <c r="C87" i="1"/>
  <c r="C78" i="1"/>
  <c r="C75" i="1"/>
  <c r="C72" i="1"/>
  <c r="C80" i="1"/>
  <c r="C73" i="1"/>
  <c r="C70" i="1"/>
  <c r="C79" i="1"/>
  <c r="C82" i="1"/>
  <c r="C85" i="1"/>
  <c r="C86" i="1"/>
  <c r="C77" i="1"/>
  <c r="C74" i="1"/>
  <c r="C71" i="1"/>
  <c r="C83" i="1"/>
  <c r="C76" i="1"/>
  <c r="B41" i="1"/>
  <c r="B42" i="1"/>
  <c r="B40" i="1"/>
  <c r="B39" i="1"/>
  <c r="B38" i="1"/>
  <c r="B36" i="1"/>
  <c r="B34" i="1"/>
  <c r="B33" i="1"/>
  <c r="B35" i="1"/>
  <c r="D35" i="1"/>
  <c r="E35" i="1"/>
  <c r="F35" i="1"/>
  <c r="G35" i="1"/>
  <c r="D33" i="1"/>
  <c r="E33" i="1"/>
  <c r="F33" i="1"/>
  <c r="G33" i="1"/>
  <c r="D34" i="1"/>
  <c r="E34" i="1"/>
  <c r="F34" i="1"/>
  <c r="G34" i="1"/>
  <c r="D36" i="1"/>
  <c r="E36" i="1"/>
  <c r="F36" i="1"/>
  <c r="G36" i="1"/>
  <c r="D38" i="1"/>
  <c r="E38" i="1"/>
  <c r="F38" i="1"/>
  <c r="G38" i="1"/>
  <c r="D39" i="1"/>
  <c r="E39" i="1"/>
  <c r="F39" i="1"/>
  <c r="G39" i="1"/>
  <c r="D40" i="1"/>
  <c r="E40" i="1"/>
  <c r="F40" i="1"/>
  <c r="G40" i="1"/>
  <c r="D42" i="1"/>
  <c r="E42" i="1"/>
  <c r="F42" i="1"/>
  <c r="G42" i="1"/>
  <c r="D41" i="1"/>
  <c r="E41" i="1"/>
  <c r="F41" i="1"/>
  <c r="G41" i="1"/>
  <c r="G31" i="1" l="1"/>
  <c r="F31" i="1"/>
  <c r="E31" i="1"/>
  <c r="D31" i="1"/>
  <c r="B31" i="1"/>
  <c r="G30" i="1"/>
  <c r="F30" i="1"/>
  <c r="E30" i="1"/>
  <c r="D30" i="1"/>
  <c r="B30" i="1"/>
  <c r="G27" i="1"/>
  <c r="F27" i="1"/>
  <c r="E27" i="1"/>
  <c r="D27" i="1"/>
  <c r="B27" i="1"/>
  <c r="G29" i="1"/>
  <c r="F29" i="1"/>
  <c r="E29" i="1"/>
  <c r="D29" i="1"/>
  <c r="B29" i="1"/>
  <c r="G28" i="1"/>
  <c r="F28" i="1"/>
  <c r="E28" i="1"/>
  <c r="D28" i="1"/>
  <c r="B28" i="1"/>
  <c r="C27" i="1" l="1"/>
  <c r="C28" i="1"/>
  <c r="C31" i="1"/>
  <c r="C30" i="1"/>
  <c r="C29" i="1"/>
  <c r="D46" i="1"/>
  <c r="E46" i="1"/>
  <c r="F46" i="1"/>
  <c r="G46" i="1"/>
  <c r="D47" i="1"/>
  <c r="E47" i="1"/>
  <c r="F47" i="1"/>
  <c r="G47" i="1"/>
  <c r="D48" i="1"/>
  <c r="E48" i="1"/>
  <c r="F48" i="1"/>
  <c r="G48" i="1"/>
  <c r="D49" i="1"/>
  <c r="E49" i="1"/>
  <c r="F49" i="1"/>
  <c r="G49" i="1"/>
  <c r="D50" i="1"/>
  <c r="E50" i="1"/>
  <c r="F50" i="1"/>
  <c r="G50" i="1"/>
  <c r="D51" i="1"/>
  <c r="E51" i="1"/>
  <c r="F51" i="1"/>
  <c r="G51" i="1"/>
  <c r="D52" i="1"/>
  <c r="E52" i="1"/>
  <c r="F52" i="1"/>
  <c r="G52" i="1"/>
  <c r="D53" i="1"/>
  <c r="E53" i="1"/>
  <c r="F53" i="1"/>
  <c r="G53" i="1"/>
  <c r="D54" i="1"/>
  <c r="E54" i="1"/>
  <c r="F54" i="1"/>
  <c r="G54" i="1"/>
  <c r="D57" i="1"/>
  <c r="E57" i="1"/>
  <c r="F57" i="1"/>
  <c r="G57" i="1"/>
  <c r="D60" i="1"/>
  <c r="E60" i="1"/>
  <c r="F60" i="1"/>
  <c r="G60" i="1"/>
  <c r="D55" i="1"/>
  <c r="E55" i="1"/>
  <c r="F55" i="1"/>
  <c r="G55" i="1"/>
  <c r="D56" i="1"/>
  <c r="E56" i="1"/>
  <c r="F56" i="1"/>
  <c r="G56" i="1"/>
  <c r="D61" i="1"/>
  <c r="E61" i="1"/>
  <c r="F61" i="1"/>
  <c r="G61" i="1"/>
  <c r="D62" i="1"/>
  <c r="E62" i="1"/>
  <c r="F62" i="1"/>
  <c r="G62" i="1"/>
  <c r="C69" i="1" l="1"/>
  <c r="C33" i="1"/>
  <c r="C61" i="1"/>
  <c r="C56" i="1"/>
  <c r="C60" i="1"/>
  <c r="C53" i="1"/>
  <c r="C54" i="1"/>
  <c r="C62" i="1"/>
  <c r="C48" i="1"/>
  <c r="C50" i="1"/>
  <c r="C47" i="1"/>
  <c r="C51" i="1"/>
  <c r="C57" i="1"/>
  <c r="C49" i="1"/>
  <c r="C52" i="1"/>
  <c r="C46" i="1"/>
  <c r="C55" i="1"/>
  <c r="C41" i="1"/>
  <c r="C39" i="1"/>
  <c r="C34" i="1"/>
  <c r="C42" i="1"/>
  <c r="C38" i="1"/>
  <c r="C40" i="1"/>
  <c r="C36" i="1"/>
  <c r="C35" i="1"/>
  <c r="B86" i="1" l="1"/>
  <c r="B84" i="1"/>
  <c r="B85" i="1"/>
  <c r="B83" i="1"/>
  <c r="B82" i="1"/>
  <c r="B70" i="1"/>
  <c r="B69" i="1"/>
  <c r="B71" i="1"/>
  <c r="B77" i="1"/>
  <c r="B78" i="1"/>
  <c r="B68" i="1"/>
  <c r="B52" i="1"/>
  <c r="B51" i="1"/>
  <c r="B46" i="1"/>
  <c r="B47" i="1"/>
  <c r="B48" i="1"/>
  <c r="B49" i="1"/>
  <c r="B53" i="1"/>
  <c r="B54" i="1"/>
  <c r="B57" i="1"/>
  <c r="B60" i="1"/>
  <c r="B55" i="1"/>
  <c r="B56" i="1"/>
  <c r="B61" i="1"/>
  <c r="B62" i="1"/>
  <c r="B45" i="1"/>
  <c r="B37" i="1"/>
  <c r="B13" i="1"/>
  <c r="B89" i="1" l="1"/>
  <c r="B64" i="1"/>
  <c r="G68" i="1"/>
  <c r="F68" i="1"/>
  <c r="E68" i="1"/>
  <c r="D68" i="1"/>
  <c r="G45" i="1"/>
  <c r="F45" i="1"/>
  <c r="E45" i="1"/>
  <c r="D45" i="1"/>
  <c r="G37" i="1"/>
  <c r="F37" i="1"/>
  <c r="E37" i="1"/>
  <c r="D37" i="1"/>
  <c r="G13" i="1"/>
  <c r="F13" i="1"/>
  <c r="E13" i="1"/>
  <c r="D13" i="1"/>
  <c r="D89" i="1" s="1"/>
  <c r="E64" i="1" l="1"/>
  <c r="E89" i="1"/>
  <c r="F64" i="1"/>
  <c r="F89" i="1"/>
  <c r="G89" i="1"/>
  <c r="D64" i="1"/>
  <c r="G64" i="1"/>
  <c r="C37" i="1"/>
  <c r="C68" i="1"/>
  <c r="C13" i="1"/>
  <c r="C45" i="1"/>
  <c r="C89" i="1" l="1"/>
  <c r="C64" i="1"/>
  <c r="Q90" i="1"/>
  <c r="W90" i="1"/>
  <c r="K90" i="1" l="1"/>
  <c r="Q65" i="1"/>
  <c r="W65" i="1"/>
  <c r="K65" i="1"/>
</calcChain>
</file>

<file path=xl/sharedStrings.xml><?xml version="1.0" encoding="utf-8"?>
<sst xmlns="http://schemas.openxmlformats.org/spreadsheetml/2006/main" count="158" uniqueCount="94">
  <si>
    <t>Nazwa przedmiotu</t>
  </si>
  <si>
    <t>Liczba egz.</t>
  </si>
  <si>
    <t>Ogólna liczba godzin</t>
  </si>
  <si>
    <t>RAZEM</t>
  </si>
  <si>
    <t>w tym:</t>
  </si>
  <si>
    <t>Liczba godzin semestralnie</t>
  </si>
  <si>
    <t>wykłady</t>
  </si>
  <si>
    <t>ćwiczenia</t>
  </si>
  <si>
    <t>laboratoria</t>
  </si>
  <si>
    <t>projekty</t>
  </si>
  <si>
    <t>ECTS</t>
  </si>
  <si>
    <t>E</t>
  </si>
  <si>
    <t>I</t>
  </si>
  <si>
    <t>II</t>
  </si>
  <si>
    <t>III</t>
  </si>
  <si>
    <t>W</t>
  </si>
  <si>
    <t>C</t>
  </si>
  <si>
    <t>L</t>
  </si>
  <si>
    <t>P</t>
  </si>
  <si>
    <t>Język obcy</t>
  </si>
  <si>
    <t>Seminarium dyplomowe</t>
  </si>
  <si>
    <t>Przygotowanie pracy dyplomowej</t>
  </si>
  <si>
    <t>Przedmiot obieralny 4</t>
  </si>
  <si>
    <t>WYDZIAŁ INŻYNIERII MECHANICZNEJ</t>
  </si>
  <si>
    <t>Praca przejściowa</t>
  </si>
  <si>
    <t>PLAN  STUDIÓW</t>
  </si>
  <si>
    <t>Z</t>
  </si>
  <si>
    <t>Przedmiot obieralny 5</t>
  </si>
  <si>
    <t>Negocjacje w biznesie</t>
  </si>
  <si>
    <t>Zarządzanie zespołem pracowniczym</t>
  </si>
  <si>
    <t>Wyszukiwanie literatury naukowej</t>
  </si>
  <si>
    <t>Język angielski</t>
  </si>
  <si>
    <t>Język niemiecki</t>
  </si>
  <si>
    <t>Seminarium przeddyplomowe</t>
  </si>
  <si>
    <t>Rygor</t>
  </si>
  <si>
    <t>Dla naboru:</t>
  </si>
  <si>
    <t>Rozdział zajęć na semestry</t>
  </si>
  <si>
    <t>0</t>
  </si>
  <si>
    <t>Przedmiot obieralny 1 (humanistyczny / społeczny)</t>
  </si>
  <si>
    <t>Przedmiot obieralny 2 (humanistyczny / społeczny)</t>
  </si>
  <si>
    <r>
      <t xml:space="preserve">Studia  </t>
    </r>
    <r>
      <rPr>
        <b/>
        <sz val="18"/>
        <rFont val="Arial"/>
        <family val="2"/>
        <charset val="238"/>
      </rPr>
      <t>STACJONARNE,</t>
    </r>
    <r>
      <rPr>
        <sz val="18"/>
        <rFont val="Arial"/>
        <family val="2"/>
        <charset val="238"/>
      </rPr>
      <t xml:space="preserve"> II stopnia - 3 semestralne</t>
    </r>
  </si>
  <si>
    <t>Zarządzanie czasem</t>
  </si>
  <si>
    <t>Koncepcje zarządzania nowoczesnym przedsiębiorstwem</t>
  </si>
  <si>
    <t>Metodologia prowadzenia prac badawczo-rozwojowych</t>
  </si>
  <si>
    <t>Teoria sterowania</t>
  </si>
  <si>
    <t>Modelowanie urządzeń mechatronicznych</t>
  </si>
  <si>
    <t>Wspomaganie komputerowe zagadnień inżynierskich</t>
  </si>
  <si>
    <t>Konstrukcja obrabiarek i robotów</t>
  </si>
  <si>
    <t>Przemysł 4.0</t>
  </si>
  <si>
    <r>
      <t xml:space="preserve">Razem: </t>
    </r>
    <r>
      <rPr>
        <b/>
        <sz val="16"/>
        <color theme="5" tint="-0.499984740745262"/>
        <rFont val="Arial CE"/>
        <charset val="238"/>
      </rPr>
      <t>Konstrukcje i sterowanie urządzeń mechatronicznych</t>
    </r>
  </si>
  <si>
    <t>Urządzenia sterowane numerycznie</t>
  </si>
  <si>
    <t>Bezpieczeństwo maszyn i urządzeń</t>
  </si>
  <si>
    <t>Automatyczne układy transportu bliskiego</t>
  </si>
  <si>
    <t>Urządzenia bezzałogowe i transportu osobistego</t>
  </si>
  <si>
    <t>Cyfrowe przetwarzanie sygnałów</t>
  </si>
  <si>
    <t>Programowanie obrabiarek</t>
  </si>
  <si>
    <t>Zaawansowane metody obróbki ubytkowej i techniki przyrostowe</t>
  </si>
  <si>
    <t>Optymalizacja konstrukcji mechatronicznych</t>
  </si>
  <si>
    <t>Roboty przemysłowe</t>
  </si>
  <si>
    <t>Systemy SCADA i sieci przemysłowe</t>
  </si>
  <si>
    <t>Informatyka przemysłowa</t>
  </si>
  <si>
    <r>
      <t xml:space="preserve">Blok C - </t>
    </r>
    <r>
      <rPr>
        <b/>
        <sz val="16"/>
        <rFont val="Arial CE"/>
        <charset val="238"/>
      </rPr>
      <t>Przedmioty kierunkowe</t>
    </r>
  </si>
  <si>
    <r>
      <t xml:space="preserve">Razem: </t>
    </r>
    <r>
      <rPr>
        <b/>
        <sz val="16"/>
        <color theme="5" tint="-0.499984740745262"/>
        <rFont val="Arial CE"/>
        <charset val="238"/>
      </rPr>
      <t>Projektowanie mechatroniczne maszyn i pojazdów</t>
    </r>
  </si>
  <si>
    <t>Projektowanie zespołów podwozi pojazdów</t>
  </si>
  <si>
    <t>Projektowanie prototypów i stanowisk badawczych</t>
  </si>
  <si>
    <t>Mobilne maszyny robocze</t>
  </si>
  <si>
    <t>Certyfikacja maszyn i pojazdów</t>
  </si>
  <si>
    <t>Mechatroniczne sterowanie układami pojazdów</t>
  </si>
  <si>
    <t>Elementy Przemysłu 4.0</t>
  </si>
  <si>
    <t>Symulacje komputerowe w badaniach maszyn i pojazdów</t>
  </si>
  <si>
    <t>Modelowanie i symulacja ruchu pojazdów</t>
  </si>
  <si>
    <t>Zaawansowane modelowanie geometryczne</t>
  </si>
  <si>
    <t>Nadzorowanie i dynamika maszyn</t>
  </si>
  <si>
    <t>Zastosowanie materiałów i metod inteligentnych</t>
  </si>
  <si>
    <t>Układy elektroniczne</t>
  </si>
  <si>
    <t>Programowanie mikrokontrolerów 32-bitowych</t>
  </si>
  <si>
    <t>Programowanie systemów sterowania w mechatronice</t>
  </si>
  <si>
    <t>Zarządzanie dla inżynierów</t>
  </si>
  <si>
    <t>Analiza wytrzymałościowa konstrukcji mechanicznych</t>
  </si>
  <si>
    <t>Modelowanie i symulacje układów mechanicznych</t>
  </si>
  <si>
    <t>Wizja maszynowa</t>
  </si>
  <si>
    <t>Systemy wbudowane</t>
  </si>
  <si>
    <t>Zaawansowane metody projektowania maszyn</t>
  </si>
  <si>
    <t>Podstawowe szkolenie z zakresu BHP</t>
  </si>
  <si>
    <t>Przedmiot obieralny 3</t>
  </si>
  <si>
    <r>
      <t xml:space="preserve">Obowiązuje od roku akademickiego </t>
    </r>
    <r>
      <rPr>
        <b/>
        <sz val="12"/>
        <rFont val="Arial CE"/>
        <charset val="238"/>
      </rPr>
      <t>2022/2023</t>
    </r>
  </si>
  <si>
    <t>Konstrukcja napędów płynowych</t>
  </si>
  <si>
    <r>
      <rPr>
        <sz val="16"/>
        <rFont val="Arial CE"/>
        <charset val="238"/>
      </rPr>
      <t xml:space="preserve">Blok A  - </t>
    </r>
    <r>
      <rPr>
        <b/>
        <sz val="16"/>
        <rFont val="Arial CE"/>
        <charset val="238"/>
      </rPr>
      <t>Przedmioty ogólne</t>
    </r>
  </si>
  <si>
    <r>
      <rPr>
        <sz val="16"/>
        <rFont val="Arial CE"/>
        <charset val="238"/>
      </rPr>
      <t xml:space="preserve">Blok B - </t>
    </r>
    <r>
      <rPr>
        <b/>
        <sz val="16"/>
        <rFont val="Arial CE"/>
        <charset val="238"/>
      </rPr>
      <t>Przedmioty podstawowe</t>
    </r>
  </si>
  <si>
    <r>
      <rPr>
        <sz val="16"/>
        <rFont val="Arial CE"/>
        <charset val="238"/>
      </rPr>
      <t xml:space="preserve">Blok D1 - </t>
    </r>
    <r>
      <rPr>
        <b/>
        <sz val="16"/>
        <rFont val="Arial CE"/>
        <charset val="238"/>
      </rPr>
      <t xml:space="preserve">Przedmioty specjalności: </t>
    </r>
    <r>
      <rPr>
        <b/>
        <sz val="16"/>
        <color theme="5" tint="-0.499984740745262"/>
        <rFont val="Arial CE"/>
        <charset val="238"/>
      </rPr>
      <t>Konstrukcje i sterowanie urządzeń mechatronicznych</t>
    </r>
  </si>
  <si>
    <r>
      <rPr>
        <sz val="16"/>
        <rFont val="Arial CE"/>
        <charset val="238"/>
      </rPr>
      <t xml:space="preserve">Blok D2 - </t>
    </r>
    <r>
      <rPr>
        <b/>
        <sz val="16"/>
        <rFont val="Arial CE"/>
        <charset val="238"/>
      </rPr>
      <t xml:space="preserve">Przedmioty specjalności: </t>
    </r>
    <r>
      <rPr>
        <b/>
        <sz val="16"/>
        <color theme="5" tint="-0.499984740745262"/>
        <rFont val="Arial CE"/>
        <charset val="238"/>
      </rPr>
      <t>Projektowanie mechatroniczne maszyn i pojazdów</t>
    </r>
  </si>
  <si>
    <r>
      <t>Kierunek:</t>
    </r>
    <r>
      <rPr>
        <b/>
        <sz val="20"/>
        <color theme="6" tint="-0.249977111117893"/>
        <rFont val="Arial"/>
        <family val="2"/>
        <charset val="238"/>
      </rPr>
      <t xml:space="preserve"> </t>
    </r>
    <r>
      <rPr>
        <b/>
        <sz val="20"/>
        <color theme="5" tint="-0.499984740745262"/>
        <rFont val="Arial"/>
        <family val="2"/>
        <charset val="238"/>
      </rPr>
      <t>MECHATRONIKA</t>
    </r>
  </si>
  <si>
    <t>Liczba godzin zajęć w programie studiów drugiego stopnia kierunku mechatronika: 1203 godzin (w tym 1191 godzin w planie studiów i 12 godzin w formie egzaminów)</t>
  </si>
  <si>
    <t>Zatwierdzony przez Senat Akademicki PP
uchwałą Nr 113/2020-2024 z dnia 21.12.2022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</si>
</sst>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4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 CE"/>
      <family val="2"/>
      <charset val="238"/>
    </font>
    <font>
      <sz val="14"/>
      <name val="Arial CE"/>
      <family val="2"/>
      <charset val="238"/>
    </font>
    <font>
      <b/>
      <sz val="26"/>
      <name val="Bookman Old Style"/>
      <family val="1"/>
      <charset val="238"/>
    </font>
    <font>
      <b/>
      <sz val="24"/>
      <color rgb="FF002060"/>
      <name val="Arial"/>
      <family val="2"/>
      <charset val="238"/>
    </font>
    <font>
      <b/>
      <sz val="24"/>
      <name val="Bookman Old Style"/>
      <family val="1"/>
      <charset val="238"/>
    </font>
    <font>
      <sz val="10"/>
      <name val="Arial"/>
      <family val="2"/>
      <charset val="238"/>
    </font>
    <font>
      <b/>
      <sz val="28"/>
      <name val="Bookman Old Style"/>
      <family val="1"/>
      <charset val="238"/>
    </font>
    <font>
      <sz val="14"/>
      <name val="Arial CE"/>
      <charset val="238"/>
    </font>
    <font>
      <b/>
      <sz val="12"/>
      <name val="Arial CE"/>
      <family val="2"/>
      <charset val="238"/>
    </font>
    <font>
      <b/>
      <sz val="12"/>
      <color theme="9" tint="-0.249977111117893"/>
      <name val="Arial CE"/>
      <charset val="238"/>
    </font>
    <font>
      <b/>
      <sz val="20"/>
      <name val="Arial CE"/>
      <charset val="238"/>
    </font>
    <font>
      <b/>
      <sz val="14"/>
      <name val="Arial CE"/>
      <charset val="238"/>
    </font>
    <font>
      <sz val="14"/>
      <color theme="9" tint="-0.249977111117893"/>
      <name val="Arial CE"/>
      <family val="2"/>
      <charset val="238"/>
    </font>
    <font>
      <b/>
      <sz val="12"/>
      <name val="Arial CE"/>
      <charset val="238"/>
    </font>
    <font>
      <i/>
      <sz val="14"/>
      <name val="Arial CE"/>
      <charset val="238"/>
    </font>
    <font>
      <sz val="12"/>
      <name val="Arial CE"/>
      <charset val="238"/>
    </font>
    <font>
      <sz val="12"/>
      <name val="Arial"/>
      <family val="2"/>
      <charset val="238"/>
    </font>
    <font>
      <b/>
      <sz val="16"/>
      <name val="Arial CE"/>
      <charset val="238"/>
    </font>
    <font>
      <sz val="16"/>
      <name val="Arial CE"/>
      <charset val="238"/>
    </font>
    <font>
      <b/>
      <sz val="10"/>
      <name val="Arial CE"/>
      <family val="2"/>
      <charset val="238"/>
    </font>
    <font>
      <sz val="18"/>
      <name val="ZurichCnEU"/>
      <charset val="238"/>
    </font>
    <font>
      <b/>
      <sz val="18"/>
      <name val="ZurichCnEU"/>
      <charset val="238"/>
    </font>
    <font>
      <b/>
      <sz val="16"/>
      <name val="Arial CE"/>
      <family val="2"/>
      <charset val="238"/>
    </font>
    <font>
      <sz val="12"/>
      <name val="Arial CE"/>
      <family val="2"/>
      <charset val="238"/>
    </font>
    <font>
      <b/>
      <sz val="14"/>
      <name val="Arial CE"/>
      <family val="2"/>
      <charset val="238"/>
    </font>
    <font>
      <b/>
      <sz val="16"/>
      <color theme="5" tint="-0.499984740745262"/>
      <name val="Arial CE"/>
      <charset val="238"/>
    </font>
    <font>
      <sz val="12"/>
      <color rgb="FFFF0000"/>
      <name val="Arial CE"/>
      <charset val="238"/>
    </font>
    <font>
      <sz val="12"/>
      <color rgb="FFFF0000"/>
      <name val="Arial CE"/>
      <family val="2"/>
      <charset val="238"/>
    </font>
    <font>
      <sz val="10"/>
      <name val="Arial"/>
      <family val="2"/>
      <charset val="238"/>
    </font>
    <font>
      <sz val="18"/>
      <color theme="0" tint="-0.499984740745262"/>
      <name val="ZurichCnEU"/>
      <charset val="238"/>
    </font>
    <font>
      <sz val="18"/>
      <name val="Arial"/>
      <family val="2"/>
      <charset val="238"/>
    </font>
    <font>
      <b/>
      <sz val="18"/>
      <name val="Arial"/>
      <family val="2"/>
      <charset val="238"/>
    </font>
    <font>
      <sz val="28"/>
      <color theme="3"/>
      <name val="SquareSlab711MdEU"/>
      <charset val="238"/>
    </font>
    <font>
      <sz val="11"/>
      <name val="Arial CE"/>
      <charset val="238"/>
    </font>
    <font>
      <b/>
      <sz val="20"/>
      <color rgb="FFC00000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sz val="28"/>
      <color rgb="FF0070C0"/>
      <name val="SquareSlab711MdEU"/>
      <charset val="238"/>
    </font>
    <font>
      <sz val="20"/>
      <name val="Arial"/>
      <family val="2"/>
      <charset val="238"/>
    </font>
    <font>
      <b/>
      <sz val="20"/>
      <color theme="6" tint="-0.249977111117893"/>
      <name val="Arial"/>
      <family val="2"/>
      <charset val="238"/>
    </font>
    <font>
      <b/>
      <sz val="20"/>
      <color theme="5" tint="-0.499984740745262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gradientFill degree="90">
        <stop position="0">
          <color theme="0"/>
        </stop>
        <stop position="1">
          <color theme="4" tint="0.40000610370189521"/>
        </stop>
      </gradient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6E6E6"/>
        <bgColor indexed="64"/>
      </patternFill>
    </fill>
  </fills>
  <borders count="88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/>
      <bottom style="dashed">
        <color auto="1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</borders>
  <cellStyleXfs count="22">
    <xf numFmtId="0" fontId="0" fillId="0" borderId="0"/>
    <xf numFmtId="0" fontId="9" fillId="0" borderId="0"/>
    <xf numFmtId="0" fontId="3" fillId="2" borderId="0"/>
    <xf numFmtId="0" fontId="9" fillId="0" borderId="0"/>
    <xf numFmtId="0" fontId="3" fillId="0" borderId="0"/>
    <xf numFmtId="0" fontId="9" fillId="0" borderId="0"/>
    <xf numFmtId="0" fontId="2" fillId="0" borderId="0"/>
    <xf numFmtId="0" fontId="32" fillId="0" borderId="0"/>
    <xf numFmtId="0" fontId="1" fillId="0" borderId="0"/>
    <xf numFmtId="9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12">
    <xf numFmtId="0" fontId="0" fillId="0" borderId="0" xfId="0"/>
    <xf numFmtId="0" fontId="5" fillId="0" borderId="2" xfId="0" applyFont="1" applyBorder="1"/>
    <xf numFmtId="0" fontId="6" fillId="0" borderId="2" xfId="0" applyFont="1" applyBorder="1" applyAlignment="1">
      <alignment vertical="center"/>
    </xf>
    <xf numFmtId="0" fontId="7" fillId="0" borderId="2" xfId="0" applyFont="1" applyBorder="1" applyAlignment="1">
      <alignment horizontal="left" vertical="center" indent="2"/>
    </xf>
    <xf numFmtId="0" fontId="8" fillId="0" borderId="2" xfId="0" applyFont="1" applyBorder="1" applyAlignment="1">
      <alignment vertical="center"/>
    </xf>
    <xf numFmtId="0" fontId="5" fillId="0" borderId="0" xfId="0" applyFont="1"/>
    <xf numFmtId="0" fontId="4" fillId="0" borderId="0" xfId="0" applyFont="1"/>
    <xf numFmtId="0" fontId="5" fillId="0" borderId="5" xfId="0" applyFont="1" applyBorder="1"/>
    <xf numFmtId="0" fontId="5" fillId="2" borderId="0" xfId="2" applyFont="1"/>
    <xf numFmtId="0" fontId="19" fillId="0" borderId="9" xfId="2" applyFont="1" applyFill="1" applyBorder="1" applyAlignment="1">
      <alignment vertical="center"/>
    </xf>
    <xf numFmtId="0" fontId="11" fillId="0" borderId="9" xfId="2" applyFont="1" applyFill="1" applyBorder="1" applyAlignment="1">
      <alignment horizontal="center" vertical="center"/>
    </xf>
    <xf numFmtId="0" fontId="19" fillId="0" borderId="10" xfId="2" applyFont="1" applyFill="1" applyBorder="1" applyAlignment="1">
      <alignment vertical="center"/>
    </xf>
    <xf numFmtId="0" fontId="5" fillId="2" borderId="0" xfId="2" applyFont="1" applyAlignment="1">
      <alignment horizontal="center" vertical="center"/>
    </xf>
    <xf numFmtId="0" fontId="23" fillId="0" borderId="0" xfId="0" applyFont="1"/>
    <xf numFmtId="0" fontId="24" fillId="2" borderId="0" xfId="2" applyFont="1" applyAlignment="1">
      <alignment horizontal="center" vertical="center"/>
    </xf>
    <xf numFmtId="0" fontId="15" fillId="0" borderId="0" xfId="2" applyFont="1" applyFill="1" applyAlignment="1">
      <alignment horizontal="center"/>
    </xf>
    <xf numFmtId="0" fontId="28" fillId="0" borderId="4" xfId="0" applyFont="1" applyBorder="1"/>
    <xf numFmtId="0" fontId="28" fillId="0" borderId="0" xfId="0" applyFont="1"/>
    <xf numFmtId="0" fontId="28" fillId="0" borderId="15" xfId="0" applyFont="1" applyBorder="1"/>
    <xf numFmtId="0" fontId="4" fillId="0" borderId="16" xfId="0" applyFont="1" applyBorder="1"/>
    <xf numFmtId="0" fontId="4" fillId="0" borderId="17" xfId="0" applyFont="1" applyBorder="1"/>
    <xf numFmtId="0" fontId="4" fillId="0" borderId="17" xfId="0" applyFont="1" applyBorder="1" applyAlignment="1">
      <alignment horizontal="center"/>
    </xf>
    <xf numFmtId="0" fontId="4" fillId="0" borderId="18" xfId="0" applyFont="1" applyBorder="1"/>
    <xf numFmtId="0" fontId="30" fillId="8" borderId="2" xfId="0" applyFont="1" applyFill="1" applyBorder="1"/>
    <xf numFmtId="0" fontId="5" fillId="8" borderId="2" xfId="0" applyFont="1" applyFill="1" applyBorder="1"/>
    <xf numFmtId="0" fontId="6" fillId="8" borderId="2" xfId="0" applyFont="1" applyFill="1" applyBorder="1" applyAlignment="1">
      <alignment vertical="center"/>
    </xf>
    <xf numFmtId="0" fontId="4" fillId="0" borderId="4" xfId="0" applyFont="1" applyBorder="1"/>
    <xf numFmtId="0" fontId="19" fillId="0" borderId="9" xfId="2" applyFont="1" applyFill="1" applyBorder="1" applyAlignment="1">
      <alignment horizontal="left" vertical="center"/>
    </xf>
    <xf numFmtId="0" fontId="19" fillId="0" borderId="9" xfId="2" applyFont="1" applyFill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14" fillId="0" borderId="6" xfId="1" applyFont="1" applyBorder="1" applyAlignment="1">
      <alignment horizontal="left" vertical="center"/>
    </xf>
    <xf numFmtId="0" fontId="28" fillId="0" borderId="5" xfId="0" applyFont="1" applyBorder="1"/>
    <xf numFmtId="0" fontId="24" fillId="4" borderId="29" xfId="2" applyFont="1" applyFill="1" applyBorder="1" applyAlignment="1">
      <alignment horizontal="center" vertical="center"/>
    </xf>
    <xf numFmtId="0" fontId="24" fillId="3" borderId="30" xfId="2" applyFont="1" applyFill="1" applyBorder="1" applyAlignment="1">
      <alignment horizontal="center" vertical="center"/>
    </xf>
    <xf numFmtId="0" fontId="24" fillId="4" borderId="29" xfId="2" quotePrefix="1" applyFont="1" applyFill="1" applyBorder="1" applyAlignment="1">
      <alignment horizontal="center" vertical="center"/>
    </xf>
    <xf numFmtId="0" fontId="24" fillId="2" borderId="30" xfId="2" applyFont="1" applyBorder="1" applyAlignment="1">
      <alignment horizontal="center" vertical="center"/>
    </xf>
    <xf numFmtId="0" fontId="24" fillId="2" borderId="31" xfId="2" applyFont="1" applyBorder="1" applyAlignment="1">
      <alignment horizontal="center" vertical="center"/>
    </xf>
    <xf numFmtId="0" fontId="24" fillId="0" borderId="30" xfId="2" applyFont="1" applyFill="1" applyBorder="1" applyAlignment="1">
      <alignment horizontal="center" vertical="center"/>
    </xf>
    <xf numFmtId="0" fontId="24" fillId="2" borderId="34" xfId="2" applyFont="1" applyBorder="1" applyAlignment="1">
      <alignment horizontal="center" vertical="center"/>
    </xf>
    <xf numFmtId="0" fontId="24" fillId="2" borderId="35" xfId="2" applyFont="1" applyBorder="1" applyAlignment="1">
      <alignment horizontal="center" vertical="center"/>
    </xf>
    <xf numFmtId="0" fontId="24" fillId="4" borderId="33" xfId="2" applyFont="1" applyFill="1" applyBorder="1" applyAlignment="1">
      <alignment horizontal="center" vertical="center"/>
    </xf>
    <xf numFmtId="0" fontId="24" fillId="3" borderId="34" xfId="2" applyFont="1" applyFill="1" applyBorder="1" applyAlignment="1">
      <alignment horizontal="center" vertical="center"/>
    </xf>
    <xf numFmtId="0" fontId="24" fillId="5" borderId="34" xfId="2" applyFont="1" applyFill="1" applyBorder="1" applyAlignment="1">
      <alignment horizontal="center" vertical="center"/>
    </xf>
    <xf numFmtId="0" fontId="24" fillId="0" borderId="34" xfId="2" applyFont="1" applyFill="1" applyBorder="1" applyAlignment="1">
      <alignment horizontal="center" vertical="center"/>
    </xf>
    <xf numFmtId="0" fontId="24" fillId="5" borderId="36" xfId="2" applyFont="1" applyFill="1" applyBorder="1" applyAlignment="1">
      <alignment horizontal="center" vertical="center"/>
    </xf>
    <xf numFmtId="0" fontId="36" fillId="0" borderId="3" xfId="1" applyFont="1" applyBorder="1" applyAlignment="1">
      <alignment horizontal="right" vertical="center"/>
    </xf>
    <xf numFmtId="0" fontId="24" fillId="4" borderId="42" xfId="2" quotePrefix="1" applyFont="1" applyFill="1" applyBorder="1" applyAlignment="1">
      <alignment horizontal="center" vertical="center"/>
    </xf>
    <xf numFmtId="0" fontId="24" fillId="3" borderId="43" xfId="2" applyFont="1" applyFill="1" applyBorder="1" applyAlignment="1">
      <alignment horizontal="center" vertical="center"/>
    </xf>
    <xf numFmtId="0" fontId="24" fillId="4" borderId="42" xfId="2" applyFont="1" applyFill="1" applyBorder="1" applyAlignment="1">
      <alignment horizontal="center" vertical="center"/>
    </xf>
    <xf numFmtId="0" fontId="24" fillId="0" borderId="43" xfId="2" applyFont="1" applyFill="1" applyBorder="1" applyAlignment="1">
      <alignment horizontal="center" vertical="center"/>
    </xf>
    <xf numFmtId="0" fontId="5" fillId="2" borderId="11" xfId="2" applyFont="1" applyBorder="1"/>
    <xf numFmtId="0" fontId="17" fillId="0" borderId="11" xfId="2" applyFont="1" applyFill="1" applyBorder="1" applyAlignment="1">
      <alignment horizontal="center" vertical="center"/>
    </xf>
    <xf numFmtId="0" fontId="15" fillId="0" borderId="49" xfId="2" applyFont="1" applyFill="1" applyBorder="1" applyAlignment="1">
      <alignment horizontal="center" vertical="center"/>
    </xf>
    <xf numFmtId="0" fontId="17" fillId="0" borderId="12" xfId="2" applyFont="1" applyFill="1" applyBorder="1" applyAlignment="1">
      <alignment horizontal="center" vertical="center"/>
    </xf>
    <xf numFmtId="0" fontId="0" fillId="0" borderId="9" xfId="2" applyFont="1" applyFill="1" applyBorder="1" applyAlignment="1">
      <alignment horizontal="center" vertical="center"/>
    </xf>
    <xf numFmtId="0" fontId="19" fillId="0" borderId="23" xfId="2" applyFont="1" applyFill="1" applyBorder="1" applyAlignment="1">
      <alignment horizontal="center" vertical="center"/>
    </xf>
    <xf numFmtId="0" fontId="19" fillId="0" borderId="13" xfId="2" applyFont="1" applyFill="1" applyBorder="1" applyAlignment="1">
      <alignment horizontal="center" vertical="center"/>
    </xf>
    <xf numFmtId="0" fontId="19" fillId="0" borderId="59" xfId="2" applyFont="1" applyFill="1" applyBorder="1" applyAlignment="1">
      <alignment horizontal="center" vertical="center"/>
    </xf>
    <xf numFmtId="0" fontId="19" fillId="9" borderId="23" xfId="2" applyFont="1" applyFill="1" applyBorder="1" applyAlignment="1">
      <alignment horizontal="center" vertical="center"/>
    </xf>
    <xf numFmtId="0" fontId="19" fillId="9" borderId="52" xfId="2" applyFont="1" applyFill="1" applyBorder="1" applyAlignment="1">
      <alignment horizontal="center" vertical="center"/>
    </xf>
    <xf numFmtId="0" fontId="19" fillId="9" borderId="50" xfId="2" applyFont="1" applyFill="1" applyBorder="1" applyAlignment="1">
      <alignment horizontal="center" vertical="center"/>
    </xf>
    <xf numFmtId="0" fontId="21" fillId="6" borderId="22" xfId="0" applyFont="1" applyFill="1" applyBorder="1" applyAlignment="1">
      <alignment horizontal="left" vertical="center" indent="1"/>
    </xf>
    <xf numFmtId="0" fontId="21" fillId="6" borderId="60" xfId="0" applyFont="1" applyFill="1" applyBorder="1" applyAlignment="1">
      <alignment horizontal="left" vertical="center" indent="1"/>
    </xf>
    <xf numFmtId="0" fontId="12" fillId="0" borderId="60" xfId="0" applyFont="1" applyBorder="1" applyAlignment="1">
      <alignment vertical="center"/>
    </xf>
    <xf numFmtId="0" fontId="23" fillId="0" borderId="60" xfId="0" applyFont="1" applyBorder="1" applyAlignment="1">
      <alignment horizontal="center"/>
    </xf>
    <xf numFmtId="0" fontId="12" fillId="0" borderId="61" xfId="0" applyFont="1" applyBorder="1" applyAlignment="1">
      <alignment vertical="center"/>
    </xf>
    <xf numFmtId="0" fontId="25" fillId="9" borderId="34" xfId="2" applyFont="1" applyFill="1" applyBorder="1" applyAlignment="1">
      <alignment horizontal="center" vertical="center"/>
    </xf>
    <xf numFmtId="0" fontId="25" fillId="9" borderId="30" xfId="2" applyFont="1" applyFill="1" applyBorder="1" applyAlignment="1">
      <alignment horizontal="center" vertical="center"/>
    </xf>
    <xf numFmtId="0" fontId="24" fillId="9" borderId="34" xfId="2" applyFont="1" applyFill="1" applyBorder="1" applyAlignment="1">
      <alignment horizontal="center" vertical="center"/>
    </xf>
    <xf numFmtId="0" fontId="24" fillId="9" borderId="30" xfId="2" applyFont="1" applyFill="1" applyBorder="1" applyAlignment="1">
      <alignment horizontal="center" vertical="center"/>
    </xf>
    <xf numFmtId="0" fontId="24" fillId="9" borderId="43" xfId="2" applyFont="1" applyFill="1" applyBorder="1" applyAlignment="1">
      <alignment horizontal="center" vertical="center"/>
    </xf>
    <xf numFmtId="0" fontId="24" fillId="9" borderId="36" xfId="2" applyFont="1" applyFill="1" applyBorder="1" applyAlignment="1">
      <alignment horizontal="center" vertical="center"/>
    </xf>
    <xf numFmtId="0" fontId="24" fillId="9" borderId="32" xfId="2" applyFont="1" applyFill="1" applyBorder="1" applyAlignment="1">
      <alignment horizontal="center" vertical="center"/>
    </xf>
    <xf numFmtId="0" fontId="24" fillId="9" borderId="45" xfId="2" applyFont="1" applyFill="1" applyBorder="1" applyAlignment="1">
      <alignment horizontal="center" vertical="center"/>
    </xf>
    <xf numFmtId="0" fontId="24" fillId="9" borderId="64" xfId="2" applyFont="1" applyFill="1" applyBorder="1" applyAlignment="1">
      <alignment horizontal="center" vertical="center"/>
    </xf>
    <xf numFmtId="0" fontId="24" fillId="9" borderId="65" xfId="2" applyFont="1" applyFill="1" applyBorder="1" applyAlignment="1">
      <alignment horizontal="center" vertical="center"/>
    </xf>
    <xf numFmtId="0" fontId="24" fillId="9" borderId="66" xfId="2" applyFont="1" applyFill="1" applyBorder="1" applyAlignment="1">
      <alignment horizontal="center" vertical="center"/>
    </xf>
    <xf numFmtId="0" fontId="24" fillId="4" borderId="54" xfId="2" applyFont="1" applyFill="1" applyBorder="1" applyAlignment="1">
      <alignment horizontal="center" vertical="center"/>
    </xf>
    <xf numFmtId="0" fontId="24" fillId="4" borderId="67" xfId="2" applyFont="1" applyFill="1" applyBorder="1" applyAlignment="1">
      <alignment horizontal="center" vertical="center"/>
    </xf>
    <xf numFmtId="0" fontId="24" fillId="4" borderId="67" xfId="2" quotePrefix="1" applyFont="1" applyFill="1" applyBorder="1" applyAlignment="1">
      <alignment horizontal="center" vertical="center"/>
    </xf>
    <xf numFmtId="0" fontId="24" fillId="4" borderId="68" xfId="2" quotePrefix="1" applyFont="1" applyFill="1" applyBorder="1" applyAlignment="1">
      <alignment horizontal="center" vertical="center"/>
    </xf>
    <xf numFmtId="0" fontId="24" fillId="4" borderId="69" xfId="2" applyFont="1" applyFill="1" applyBorder="1" applyAlignment="1">
      <alignment horizontal="center" vertical="center"/>
    </xf>
    <xf numFmtId="0" fontId="24" fillId="0" borderId="70" xfId="2" applyFont="1" applyFill="1" applyBorder="1" applyAlignment="1">
      <alignment horizontal="center" vertical="center"/>
    </xf>
    <xf numFmtId="0" fontId="24" fillId="4" borderId="69" xfId="2" quotePrefix="1" applyFont="1" applyFill="1" applyBorder="1" applyAlignment="1">
      <alignment horizontal="center" vertical="center"/>
    </xf>
    <xf numFmtId="0" fontId="24" fillId="4" borderId="71" xfId="2" applyFont="1" applyFill="1" applyBorder="1" applyAlignment="1">
      <alignment horizontal="center" vertical="center"/>
    </xf>
    <xf numFmtId="0" fontId="24" fillId="0" borderId="72" xfId="2" applyFont="1" applyFill="1" applyBorder="1" applyAlignment="1">
      <alignment horizontal="center" vertical="center"/>
    </xf>
    <xf numFmtId="0" fontId="24" fillId="3" borderId="54" xfId="2" applyFont="1" applyFill="1" applyBorder="1" applyAlignment="1">
      <alignment horizontal="center" vertical="center"/>
    </xf>
    <xf numFmtId="0" fontId="24" fillId="3" borderId="67" xfId="2" applyFont="1" applyFill="1" applyBorder="1" applyAlignment="1">
      <alignment horizontal="center" vertical="center"/>
    </xf>
    <xf numFmtId="0" fontId="24" fillId="3" borderId="68" xfId="2" applyFont="1" applyFill="1" applyBorder="1" applyAlignment="1">
      <alignment horizontal="center" vertical="center"/>
    </xf>
    <xf numFmtId="0" fontId="25" fillId="9" borderId="43" xfId="2" applyFont="1" applyFill="1" applyBorder="1" applyAlignment="1">
      <alignment horizontal="center" vertical="center"/>
    </xf>
    <xf numFmtId="0" fontId="24" fillId="2" borderId="43" xfId="2" applyFont="1" applyBorder="1" applyAlignment="1">
      <alignment horizontal="center" vertical="center"/>
    </xf>
    <xf numFmtId="0" fontId="24" fillId="2" borderId="44" xfId="2" applyFont="1" applyBorder="1" applyAlignment="1">
      <alignment horizontal="center" vertical="center"/>
    </xf>
    <xf numFmtId="0" fontId="24" fillId="5" borderId="64" xfId="2" applyFont="1" applyFill="1" applyBorder="1" applyAlignment="1">
      <alignment horizontal="center" vertical="center"/>
    </xf>
    <xf numFmtId="0" fontId="24" fillId="4" borderId="54" xfId="2" quotePrefix="1" applyFont="1" applyFill="1" applyBorder="1" applyAlignment="1">
      <alignment horizontal="center" vertical="center"/>
    </xf>
    <xf numFmtId="0" fontId="24" fillId="4" borderId="57" xfId="2" applyFont="1" applyFill="1" applyBorder="1" applyAlignment="1">
      <alignment horizontal="center" vertical="center"/>
    </xf>
    <xf numFmtId="0" fontId="24" fillId="0" borderId="73" xfId="2" applyFont="1" applyFill="1" applyBorder="1" applyAlignment="1">
      <alignment horizontal="center" vertical="center"/>
    </xf>
    <xf numFmtId="0" fontId="22" fillId="6" borderId="22" xfId="0" applyFont="1" applyFill="1" applyBorder="1" applyAlignment="1">
      <alignment horizontal="left" vertical="center" indent="1"/>
    </xf>
    <xf numFmtId="3" fontId="15" fillId="0" borderId="0" xfId="2" applyNumberFormat="1" applyFont="1" applyFill="1" applyAlignment="1">
      <alignment horizontal="center"/>
    </xf>
    <xf numFmtId="1" fontId="15" fillId="0" borderId="0" xfId="2" applyNumberFormat="1" applyFont="1" applyFill="1" applyAlignment="1">
      <alignment horizontal="center"/>
    </xf>
    <xf numFmtId="0" fontId="15" fillId="0" borderId="5" xfId="2" applyFont="1" applyFill="1" applyBorder="1" applyAlignment="1">
      <alignment horizontal="center"/>
    </xf>
    <xf numFmtId="0" fontId="25" fillId="9" borderId="39" xfId="2" applyFont="1" applyFill="1" applyBorder="1" applyAlignment="1">
      <alignment horizontal="center" vertical="center"/>
    </xf>
    <xf numFmtId="0" fontId="24" fillId="2" borderId="39" xfId="2" applyFont="1" applyBorder="1" applyAlignment="1">
      <alignment horizontal="center" vertical="center"/>
    </xf>
    <xf numFmtId="0" fontId="24" fillId="2" borderId="40" xfId="2" applyFont="1" applyBorder="1" applyAlignment="1">
      <alignment horizontal="center" vertical="center"/>
    </xf>
    <xf numFmtId="0" fontId="24" fillId="4" borderId="38" xfId="2" applyFont="1" applyFill="1" applyBorder="1" applyAlignment="1">
      <alignment horizontal="center" vertical="center"/>
    </xf>
    <xf numFmtId="0" fontId="24" fillId="3" borderId="39" xfId="2" applyFont="1" applyFill="1" applyBorder="1" applyAlignment="1">
      <alignment horizontal="center" vertical="center"/>
    </xf>
    <xf numFmtId="0" fontId="24" fillId="9" borderId="39" xfId="2" applyFont="1" applyFill="1" applyBorder="1" applyAlignment="1">
      <alignment horizontal="center" vertical="center"/>
    </xf>
    <xf numFmtId="0" fontId="24" fillId="9" borderId="74" xfId="2" applyFont="1" applyFill="1" applyBorder="1" applyAlignment="1">
      <alignment horizontal="center" vertical="center"/>
    </xf>
    <xf numFmtId="0" fontId="24" fillId="4" borderId="75" xfId="2" applyFont="1" applyFill="1" applyBorder="1" applyAlignment="1">
      <alignment horizontal="center" vertical="center"/>
    </xf>
    <xf numFmtId="0" fontId="24" fillId="0" borderId="39" xfId="2" applyFont="1" applyFill="1" applyBorder="1" applyAlignment="1">
      <alignment horizontal="center" vertical="center"/>
    </xf>
    <xf numFmtId="0" fontId="24" fillId="0" borderId="76" xfId="2" applyFont="1" applyFill="1" applyBorder="1" applyAlignment="1">
      <alignment horizontal="center" vertical="center"/>
    </xf>
    <xf numFmtId="0" fontId="24" fillId="4" borderId="77" xfId="2" quotePrefix="1" applyFont="1" applyFill="1" applyBorder="1" applyAlignment="1">
      <alignment horizontal="center" vertical="center"/>
    </xf>
    <xf numFmtId="0" fontId="24" fillId="9" borderId="41" xfId="2" applyFont="1" applyFill="1" applyBorder="1" applyAlignment="1">
      <alignment horizontal="center" vertical="center"/>
    </xf>
    <xf numFmtId="0" fontId="24" fillId="3" borderId="77" xfId="2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7" fillId="0" borderId="24" xfId="0" applyFont="1" applyBorder="1" applyAlignment="1">
      <alignment horizontal="center" vertical="center"/>
    </xf>
    <xf numFmtId="0" fontId="27" fillId="0" borderId="26" xfId="0" applyFont="1" applyBorder="1" applyAlignment="1">
      <alignment horizontal="center" vertical="center"/>
    </xf>
    <xf numFmtId="0" fontId="27" fillId="0" borderId="78" xfId="0" applyFont="1" applyBorder="1" applyAlignment="1">
      <alignment horizontal="center" vertical="center"/>
    </xf>
    <xf numFmtId="0" fontId="27" fillId="0" borderId="8" xfId="0" applyFont="1" applyBorder="1" applyAlignment="1">
      <alignment horizontal="center" vertical="center"/>
    </xf>
    <xf numFmtId="0" fontId="27" fillId="0" borderId="79" xfId="0" applyFont="1" applyBorder="1" applyAlignment="1">
      <alignment horizontal="center" vertical="center"/>
    </xf>
    <xf numFmtId="0" fontId="27" fillId="0" borderId="5" xfId="0" applyFont="1" applyBorder="1" applyAlignment="1">
      <alignment horizontal="center" vertical="center"/>
    </xf>
    <xf numFmtId="3" fontId="26" fillId="3" borderId="75" xfId="0" applyNumberFormat="1" applyFont="1" applyFill="1" applyBorder="1" applyAlignment="1">
      <alignment horizontal="center" vertical="top" textRotation="90" readingOrder="1"/>
    </xf>
    <xf numFmtId="3" fontId="26" fillId="9" borderId="74" xfId="0" applyNumberFormat="1" applyFont="1" applyFill="1" applyBorder="1" applyAlignment="1">
      <alignment horizontal="center" vertical="top" textRotation="90" readingOrder="1"/>
    </xf>
    <xf numFmtId="3" fontId="26" fillId="7" borderId="39" xfId="0" applyNumberFormat="1" applyFont="1" applyFill="1" applyBorder="1" applyAlignment="1">
      <alignment horizontal="center" vertical="top" textRotation="90" readingOrder="1"/>
    </xf>
    <xf numFmtId="3" fontId="26" fillId="7" borderId="40" xfId="0" applyNumberFormat="1" applyFont="1" applyFill="1" applyBorder="1" applyAlignment="1">
      <alignment horizontal="center" vertical="top" textRotation="90" readingOrder="1"/>
    </xf>
    <xf numFmtId="3" fontId="26" fillId="4" borderId="38" xfId="0" applyNumberFormat="1" applyFont="1" applyFill="1" applyBorder="1" applyAlignment="1">
      <alignment horizontal="center" vertical="top" textRotation="90" readingOrder="1"/>
    </xf>
    <xf numFmtId="3" fontId="26" fillId="3" borderId="74" xfId="0" applyNumberFormat="1" applyFont="1" applyFill="1" applyBorder="1" applyAlignment="1">
      <alignment horizontal="center" vertical="top" textRotation="90" readingOrder="1"/>
    </xf>
    <xf numFmtId="3" fontId="26" fillId="7" borderId="74" xfId="0" applyNumberFormat="1" applyFont="1" applyFill="1" applyBorder="1" applyAlignment="1">
      <alignment horizontal="center" vertical="top" textRotation="90" readingOrder="1"/>
    </xf>
    <xf numFmtId="3" fontId="26" fillId="4" borderId="75" xfId="0" applyNumberFormat="1" applyFont="1" applyFill="1" applyBorder="1" applyAlignment="1">
      <alignment horizontal="center" vertical="top" textRotation="90" readingOrder="1"/>
    </xf>
    <xf numFmtId="3" fontId="26" fillId="7" borderId="76" xfId="0" applyNumberFormat="1" applyFont="1" applyFill="1" applyBorder="1" applyAlignment="1">
      <alignment horizontal="center" vertical="top" textRotation="90" readingOrder="1"/>
    </xf>
    <xf numFmtId="3" fontId="26" fillId="4" borderId="77" xfId="0" applyNumberFormat="1" applyFont="1" applyFill="1" applyBorder="1" applyAlignment="1">
      <alignment horizontal="center" vertical="top" textRotation="90" readingOrder="1"/>
    </xf>
    <xf numFmtId="3" fontId="26" fillId="7" borderId="80" xfId="0" applyNumberFormat="1" applyFont="1" applyFill="1" applyBorder="1" applyAlignment="1">
      <alignment horizontal="center" vertical="top" textRotation="90" readingOrder="1"/>
    </xf>
    <xf numFmtId="0" fontId="28" fillId="0" borderId="0" xfId="0" applyFont="1" applyAlignment="1">
      <alignment horizontal="centerContinuous"/>
    </xf>
    <xf numFmtId="0" fontId="28" fillId="0" borderId="81" xfId="0" applyFont="1" applyBorder="1"/>
    <xf numFmtId="0" fontId="28" fillId="0" borderId="14" xfId="0" applyFont="1" applyBorder="1" applyAlignment="1">
      <alignment horizontal="centerContinuous"/>
    </xf>
    <xf numFmtId="0" fontId="28" fillId="0" borderId="82" xfId="0" applyFont="1" applyBorder="1"/>
    <xf numFmtId="0" fontId="28" fillId="0" borderId="83" xfId="0" applyFont="1" applyBorder="1"/>
    <xf numFmtId="0" fontId="40" fillId="0" borderId="2" xfId="1" applyFont="1" applyBorder="1" applyAlignment="1">
      <alignment horizontal="right" vertical="center"/>
    </xf>
    <xf numFmtId="0" fontId="21" fillId="0" borderId="60" xfId="0" applyFont="1" applyBorder="1" applyAlignment="1">
      <alignment horizontal="left" vertical="center" indent="1"/>
    </xf>
    <xf numFmtId="3" fontId="26" fillId="3" borderId="77" xfId="0" applyNumberFormat="1" applyFont="1" applyFill="1" applyBorder="1" applyAlignment="1">
      <alignment horizontal="center" vertical="top" textRotation="90" readingOrder="1"/>
    </xf>
    <xf numFmtId="0" fontId="31" fillId="8" borderId="1" xfId="0" applyFont="1" applyFill="1" applyBorder="1" applyAlignment="1">
      <alignment horizontal="right"/>
    </xf>
    <xf numFmtId="0" fontId="10" fillId="0" borderId="0" xfId="0" applyFont="1"/>
    <xf numFmtId="0" fontId="6" fillId="0" borderId="0" xfId="0" applyFont="1" applyAlignment="1">
      <alignment vertical="center"/>
    </xf>
    <xf numFmtId="0" fontId="41" fillId="0" borderId="0" xfId="0" applyFont="1" applyAlignment="1">
      <alignment horizontal="left"/>
    </xf>
    <xf numFmtId="0" fontId="8" fillId="0" borderId="0" xfId="0" applyFont="1" applyAlignment="1">
      <alignment vertical="center"/>
    </xf>
    <xf numFmtId="0" fontId="13" fillId="0" borderId="4" xfId="0" applyFont="1" applyBorder="1"/>
    <xf numFmtId="0" fontId="14" fillId="0" borderId="0" xfId="1" applyFont="1" applyAlignment="1">
      <alignment horizontal="center" vertical="center"/>
    </xf>
    <xf numFmtId="0" fontId="34" fillId="0" borderId="0" xfId="0" applyFont="1" applyAlignment="1">
      <alignment horizontal="left"/>
    </xf>
    <xf numFmtId="0" fontId="14" fillId="0" borderId="0" xfId="1" applyFont="1"/>
    <xf numFmtId="0" fontId="37" fillId="0" borderId="0" xfId="0" applyFont="1"/>
    <xf numFmtId="0" fontId="11" fillId="0" borderId="0" xfId="1" applyFont="1" applyAlignment="1">
      <alignment horizontal="right" vertical="center"/>
    </xf>
    <xf numFmtId="0" fontId="16" fillId="0" borderId="0" xfId="0" applyFont="1" applyAlignment="1">
      <alignment horizontal="left"/>
    </xf>
    <xf numFmtId="0" fontId="20" fillId="0" borderId="0" xfId="0" applyFont="1" applyAlignment="1">
      <alignment horizontal="left"/>
    </xf>
    <xf numFmtId="0" fontId="16" fillId="0" borderId="0" xfId="0" applyFont="1"/>
    <xf numFmtId="0" fontId="4" fillId="0" borderId="0" xfId="0" applyFont="1" applyAlignment="1">
      <alignment vertical="center"/>
    </xf>
    <xf numFmtId="0" fontId="33" fillId="2" borderId="46" xfId="2" applyFont="1" applyBorder="1" applyAlignment="1">
      <alignment horizontal="left" vertical="center" wrapText="1" indent="1"/>
    </xf>
    <xf numFmtId="0" fontId="24" fillId="2" borderId="7" xfId="2" applyFont="1" applyBorder="1" applyAlignment="1">
      <alignment horizontal="left" vertical="center" wrapText="1" indent="2"/>
    </xf>
    <xf numFmtId="0" fontId="24" fillId="2" borderId="37" xfId="2" applyFont="1" applyBorder="1" applyAlignment="1">
      <alignment horizontal="left" vertical="center" wrapText="1" indent="2"/>
    </xf>
    <xf numFmtId="0" fontId="33" fillId="2" borderId="7" xfId="2" applyFont="1" applyBorder="1" applyAlignment="1">
      <alignment horizontal="left" vertical="center" indent="1"/>
    </xf>
    <xf numFmtId="0" fontId="24" fillId="2" borderId="7" xfId="2" applyFont="1" applyBorder="1" applyAlignment="1">
      <alignment horizontal="left" vertical="center" indent="2"/>
    </xf>
    <xf numFmtId="0" fontId="24" fillId="2" borderId="84" xfId="2" applyFont="1" applyBorder="1" applyAlignment="1">
      <alignment horizontal="left" vertical="center" indent="1"/>
    </xf>
    <xf numFmtId="0" fontId="24" fillId="2" borderId="46" xfId="2" applyFont="1" applyBorder="1" applyAlignment="1">
      <alignment horizontal="left" vertical="center" indent="1"/>
    </xf>
    <xf numFmtId="0" fontId="24" fillId="2" borderId="37" xfId="2" applyFont="1" applyBorder="1" applyAlignment="1">
      <alignment horizontal="left" vertical="center" indent="1"/>
    </xf>
    <xf numFmtId="0" fontId="24" fillId="2" borderId="85" xfId="2" applyFont="1" applyBorder="1" applyAlignment="1">
      <alignment horizontal="left" vertical="center" indent="1"/>
    </xf>
    <xf numFmtId="0" fontId="15" fillId="0" borderId="4" xfId="2" applyFont="1" applyFill="1" applyBorder="1" applyAlignment="1">
      <alignment horizontal="left"/>
    </xf>
    <xf numFmtId="0" fontId="33" fillId="2" borderId="46" xfId="2" applyFont="1" applyBorder="1" applyAlignment="1">
      <alignment horizontal="left" vertical="center" indent="1"/>
    </xf>
    <xf numFmtId="0" fontId="24" fillId="2" borderId="37" xfId="2" applyFont="1" applyBorder="1" applyAlignment="1">
      <alignment horizontal="left" vertical="center" indent="2"/>
    </xf>
    <xf numFmtId="0" fontId="22" fillId="2" borderId="87" xfId="2" applyFont="1" applyBorder="1" applyAlignment="1">
      <alignment horizontal="left" vertical="center" indent="1"/>
    </xf>
    <xf numFmtId="0" fontId="24" fillId="2" borderId="84" xfId="2" applyFont="1" applyBorder="1" applyAlignment="1">
      <alignment horizontal="left" vertical="center" wrapText="1" indent="1"/>
    </xf>
    <xf numFmtId="0" fontId="21" fillId="7" borderId="85" xfId="0" applyFont="1" applyFill="1" applyBorder="1" applyAlignment="1">
      <alignment horizontal="left" vertical="center" indent="1"/>
    </xf>
    <xf numFmtId="0" fontId="21" fillId="7" borderId="86" xfId="0" applyFont="1" applyFill="1" applyBorder="1" applyAlignment="1">
      <alignment horizontal="left" vertical="center" indent="1"/>
    </xf>
    <xf numFmtId="0" fontId="26" fillId="0" borderId="0" xfId="0" applyFont="1"/>
    <xf numFmtId="0" fontId="26" fillId="0" borderId="14" xfId="0" applyFont="1" applyBorder="1" applyAlignment="1">
      <alignment horizontal="centerContinuous"/>
    </xf>
    <xf numFmtId="0" fontId="20" fillId="0" borderId="24" xfId="2" applyFont="1" applyFill="1" applyBorder="1" applyAlignment="1">
      <alignment horizontal="center" vertical="top" textRotation="90"/>
    </xf>
    <xf numFmtId="0" fontId="20" fillId="0" borderId="23" xfId="2" applyFont="1" applyFill="1" applyBorder="1" applyAlignment="1">
      <alignment horizontal="center" vertical="top" textRotation="90"/>
    </xf>
    <xf numFmtId="0" fontId="20" fillId="0" borderId="26" xfId="2" applyFont="1" applyFill="1" applyBorder="1" applyAlignment="1">
      <alignment horizontal="center" vertical="top" textRotation="90"/>
    </xf>
    <xf numFmtId="0" fontId="20" fillId="0" borderId="25" xfId="2" applyFont="1" applyFill="1" applyBorder="1" applyAlignment="1">
      <alignment horizontal="center" vertical="top" textRotation="90"/>
    </xf>
    <xf numFmtId="0" fontId="14" fillId="0" borderId="6" xfId="1" applyFont="1" applyBorder="1" applyAlignment="1">
      <alignment horizontal="right" vertical="center"/>
    </xf>
    <xf numFmtId="0" fontId="15" fillId="0" borderId="48" xfId="2" applyFont="1" applyFill="1" applyBorder="1" applyAlignment="1">
      <alignment horizontal="center" vertical="center"/>
    </xf>
    <xf numFmtId="0" fontId="15" fillId="0" borderId="7" xfId="2" applyFont="1" applyFill="1" applyBorder="1" applyAlignment="1">
      <alignment horizontal="center" vertical="center"/>
    </xf>
    <xf numFmtId="0" fontId="15" fillId="0" borderId="21" xfId="2" applyFont="1" applyFill="1" applyBorder="1" applyAlignment="1">
      <alignment horizontal="center" vertical="center"/>
    </xf>
    <xf numFmtId="0" fontId="15" fillId="3" borderId="53" xfId="2" applyFont="1" applyFill="1" applyBorder="1" applyAlignment="1">
      <alignment horizontal="center" vertical="center" textRotation="90"/>
    </xf>
    <xf numFmtId="0" fontId="15" fillId="3" borderId="62" xfId="2" applyFont="1" applyFill="1" applyBorder="1" applyAlignment="1">
      <alignment horizontal="center" vertical="center" textRotation="90"/>
    </xf>
    <xf numFmtId="0" fontId="15" fillId="3" borderId="63" xfId="2" applyFont="1" applyFill="1" applyBorder="1" applyAlignment="1">
      <alignment horizontal="center" vertical="center" textRotation="90"/>
    </xf>
    <xf numFmtId="0" fontId="15" fillId="0" borderId="11" xfId="2" applyFont="1" applyFill="1" applyBorder="1" applyAlignment="1">
      <alignment horizontal="center" vertical="center"/>
    </xf>
    <xf numFmtId="0" fontId="15" fillId="0" borderId="19" xfId="2" applyFont="1" applyFill="1" applyBorder="1" applyAlignment="1">
      <alignment horizontal="center" vertical="center"/>
    </xf>
    <xf numFmtId="0" fontId="17" fillId="9" borderId="24" xfId="2" applyFont="1" applyFill="1" applyBorder="1" applyAlignment="1">
      <alignment horizontal="center" vertical="center" textRotation="90"/>
    </xf>
    <xf numFmtId="0" fontId="17" fillId="9" borderId="23" xfId="2" applyFont="1" applyFill="1" applyBorder="1" applyAlignment="1">
      <alignment horizontal="center" vertical="center" textRotation="90"/>
    </xf>
    <xf numFmtId="0" fontId="18" fillId="0" borderId="0" xfId="2" applyFont="1" applyFill="1" applyAlignment="1">
      <alignment horizontal="center" vertical="center"/>
    </xf>
    <xf numFmtId="0" fontId="18" fillId="0" borderId="20" xfId="2" applyFont="1" applyFill="1" applyBorder="1" applyAlignment="1">
      <alignment horizontal="center" vertical="center"/>
    </xf>
    <xf numFmtId="0" fontId="20" fillId="0" borderId="24" xfId="2" quotePrefix="1" applyFont="1" applyFill="1" applyBorder="1" applyAlignment="1">
      <alignment horizontal="center" vertical="top" textRotation="90"/>
    </xf>
    <xf numFmtId="0" fontId="20" fillId="0" borderId="23" xfId="2" quotePrefix="1" applyFont="1" applyFill="1" applyBorder="1" applyAlignment="1">
      <alignment horizontal="center" vertical="top" textRotation="90"/>
    </xf>
    <xf numFmtId="0" fontId="20" fillId="0" borderId="0" xfId="0" applyFont="1" applyAlignment="1">
      <alignment horizontal="left" wrapText="1"/>
    </xf>
    <xf numFmtId="0" fontId="20" fillId="0" borderId="5" xfId="0" applyFont="1" applyBorder="1" applyAlignment="1">
      <alignment horizontal="left" wrapText="1"/>
    </xf>
    <xf numFmtId="0" fontId="19" fillId="0" borderId="0" xfId="0" applyFont="1" applyAlignment="1">
      <alignment horizontal="left" vertical="center"/>
    </xf>
    <xf numFmtId="0" fontId="19" fillId="0" borderId="5" xfId="0" applyFont="1" applyBorder="1" applyAlignment="1">
      <alignment horizontal="left" vertical="center"/>
    </xf>
    <xf numFmtId="0" fontId="15" fillId="4" borderId="27" xfId="2" applyFont="1" applyFill="1" applyBorder="1" applyAlignment="1">
      <alignment horizontal="center" vertical="center" textRotation="90"/>
    </xf>
    <xf numFmtId="0" fontId="15" fillId="4" borderId="33" xfId="2" applyFont="1" applyFill="1" applyBorder="1" applyAlignment="1">
      <alignment horizontal="center" vertical="center" textRotation="90"/>
    </xf>
    <xf numFmtId="0" fontId="15" fillId="3" borderId="28" xfId="2" applyFont="1" applyFill="1" applyBorder="1" applyAlignment="1">
      <alignment horizontal="center" vertical="center" textRotation="90"/>
    </xf>
    <xf numFmtId="0" fontId="15" fillId="3" borderId="34" xfId="2" applyFont="1" applyFill="1" applyBorder="1" applyAlignment="1">
      <alignment horizontal="center" vertical="center" textRotation="90"/>
    </xf>
    <xf numFmtId="0" fontId="15" fillId="4" borderId="53" xfId="2" applyFont="1" applyFill="1" applyBorder="1" applyAlignment="1">
      <alignment horizontal="center" vertical="center" textRotation="90"/>
    </xf>
    <xf numFmtId="0" fontId="15" fillId="4" borderId="54" xfId="2" applyFont="1" applyFill="1" applyBorder="1" applyAlignment="1">
      <alignment horizontal="center" vertical="center" textRotation="90"/>
    </xf>
    <xf numFmtId="0" fontId="14" fillId="9" borderId="11" xfId="2" applyFont="1" applyFill="1" applyBorder="1" applyAlignment="1">
      <alignment horizontal="center" vertical="center"/>
    </xf>
    <xf numFmtId="0" fontId="14" fillId="9" borderId="12" xfId="2" applyFont="1" applyFill="1" applyBorder="1" applyAlignment="1">
      <alignment horizontal="center" vertical="center"/>
    </xf>
    <xf numFmtId="0" fontId="38" fillId="9" borderId="47" xfId="2" applyFont="1" applyFill="1" applyBorder="1" applyAlignment="1">
      <alignment horizontal="center" vertical="center"/>
    </xf>
    <xf numFmtId="0" fontId="38" fillId="0" borderId="47" xfId="2" applyFont="1" applyFill="1" applyBorder="1" applyAlignment="1">
      <alignment horizontal="center" vertical="center"/>
    </xf>
    <xf numFmtId="0" fontId="38" fillId="0" borderId="58" xfId="2" applyFont="1" applyFill="1" applyBorder="1" applyAlignment="1">
      <alignment horizontal="center" vertical="center"/>
    </xf>
    <xf numFmtId="0" fontId="38" fillId="9" borderId="51" xfId="2" applyFont="1" applyFill="1" applyBorder="1" applyAlignment="1">
      <alignment horizontal="center" vertical="center"/>
    </xf>
    <xf numFmtId="0" fontId="39" fillId="9" borderId="11" xfId="2" applyFont="1" applyFill="1" applyBorder="1" applyAlignment="1">
      <alignment horizontal="center" vertical="center"/>
    </xf>
    <xf numFmtId="0" fontId="15" fillId="4" borderId="55" xfId="2" applyFont="1" applyFill="1" applyBorder="1" applyAlignment="1">
      <alignment horizontal="center" vertical="center" textRotation="90"/>
    </xf>
    <xf numFmtId="0" fontId="15" fillId="4" borderId="57" xfId="2" applyFont="1" applyFill="1" applyBorder="1" applyAlignment="1">
      <alignment horizontal="center" vertical="center" textRotation="90"/>
    </xf>
    <xf numFmtId="0" fontId="14" fillId="0" borderId="11" xfId="2" applyFont="1" applyFill="1" applyBorder="1" applyAlignment="1">
      <alignment horizontal="center" vertical="center"/>
    </xf>
    <xf numFmtId="0" fontId="14" fillId="0" borderId="56" xfId="2" applyFont="1" applyFill="1" applyBorder="1" applyAlignment="1">
      <alignment horizontal="center" vertical="center"/>
    </xf>
  </cellXfs>
  <cellStyles count="22">
    <cellStyle name="Normalny" xfId="0" builtinId="0"/>
    <cellStyle name="Normalny 2" xfId="3" xr:uid="{00000000-0005-0000-0000-000001000000}"/>
    <cellStyle name="Normalny 3" xfId="1" xr:uid="{00000000-0005-0000-0000-000002000000}"/>
    <cellStyle name="Normalny 4" xfId="4" xr:uid="{00000000-0005-0000-0000-000003000000}"/>
    <cellStyle name="Normalny 5" xfId="5" xr:uid="{00000000-0005-0000-0000-000004000000}"/>
    <cellStyle name="Normalny 6" xfId="6" xr:uid="{00000000-0005-0000-0000-000005000000}"/>
    <cellStyle name="Normalny 6 2" xfId="12" xr:uid="{00000000-0005-0000-0000-000006000000}"/>
    <cellStyle name="Normalny 6 2 2" xfId="15" xr:uid="{00000000-0005-0000-0000-000007000000}"/>
    <cellStyle name="Normalny 6 2 2 2" xfId="21" xr:uid="{00000000-0005-0000-0000-000008000000}"/>
    <cellStyle name="Normalny 6 2 3" xfId="19" xr:uid="{00000000-0005-0000-0000-000009000000}"/>
    <cellStyle name="Normalny 6 3" xfId="11" xr:uid="{00000000-0005-0000-0000-00000A000000}"/>
    <cellStyle name="Normalny 6 3 2" xfId="18" xr:uid="{00000000-0005-0000-0000-00000B000000}"/>
    <cellStyle name="Normalny 6 4" xfId="14" xr:uid="{00000000-0005-0000-0000-00000C000000}"/>
    <cellStyle name="Normalny 6 4 2" xfId="20" xr:uid="{00000000-0005-0000-0000-00000D000000}"/>
    <cellStyle name="Normalny 6 5" xfId="10" xr:uid="{00000000-0005-0000-0000-00000E000000}"/>
    <cellStyle name="Normalny 6 5 2" xfId="17" xr:uid="{00000000-0005-0000-0000-00000F000000}"/>
    <cellStyle name="Normalny 6 6" xfId="16" xr:uid="{00000000-0005-0000-0000-000010000000}"/>
    <cellStyle name="Normalny 6 7" xfId="8" xr:uid="{00000000-0005-0000-0000-000011000000}"/>
    <cellStyle name="Normalny 7" xfId="7" xr:uid="{00000000-0005-0000-0000-000012000000}"/>
    <cellStyle name="Normalny_Kom_Dyd_Milec_I i IIst_stac_MiBM_ZiIP_MCH_RWkwiecień2008" xfId="2" xr:uid="{00000000-0005-0000-0000-000013000000}"/>
    <cellStyle name="Procentowy 2" xfId="13" xr:uid="{00000000-0005-0000-0000-000014000000}"/>
    <cellStyle name="Procentowy 3" xfId="9" xr:uid="{00000000-0005-0000-0000-000015000000}"/>
  </cellStyles>
  <dxfs count="0"/>
  <tableStyles count="0" defaultTableStyle="TableStyleMedium2" defaultPivotStyle="PivotStyleLight16"/>
  <colors>
    <mruColors>
      <color rgb="FFFFFFFF"/>
      <color rgb="FFE6E6E6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63498</xdr:colOff>
      <xdr:row>0</xdr:row>
      <xdr:rowOff>495299</xdr:rowOff>
    </xdr:from>
    <xdr:to>
      <xdr:col>0</xdr:col>
      <xdr:colOff>6381210</xdr:colOff>
      <xdr:row>3</xdr:row>
      <xdr:rowOff>92479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21CC4D4F-CC76-45BB-9DC0-3DC2B8E884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4198" y="495299"/>
          <a:ext cx="6325332" cy="13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94"/>
  <sheetViews>
    <sheetView showGridLines="0" showZeros="0" tabSelected="1" zoomScale="60" zoomScaleNormal="60" zoomScaleSheetLayoutView="30" workbookViewId="0">
      <selection activeCell="H4" sqref="H4"/>
    </sheetView>
  </sheetViews>
  <sheetFormatPr defaultColWidth="9.140625" defaultRowHeight="12.75"/>
  <cols>
    <col min="1" max="1" width="100.7109375" style="6" customWidth="1"/>
    <col min="2" max="2" width="5.7109375" style="6" customWidth="1"/>
    <col min="3" max="3" width="9.7109375" style="6" customWidth="1"/>
    <col min="4" max="4" width="7.140625" style="6" customWidth="1"/>
    <col min="5" max="5" width="6.28515625" style="6" customWidth="1"/>
    <col min="6" max="6" width="7" style="6" customWidth="1"/>
    <col min="7" max="7" width="7.5703125" style="6" customWidth="1"/>
    <col min="8" max="25" width="6.28515625" style="6" customWidth="1"/>
    <col min="26" max="16384" width="9.140625" style="6"/>
  </cols>
  <sheetData>
    <row r="1" spans="1:25" s="5" customFormat="1" ht="46.5" customHeight="1" thickTop="1">
      <c r="A1" s="139"/>
      <c r="B1" s="23"/>
      <c r="C1" s="24"/>
      <c r="D1" s="25"/>
      <c r="E1" s="25"/>
      <c r="F1" s="25"/>
      <c r="G1" s="25"/>
      <c r="H1" s="25"/>
      <c r="I1" s="2"/>
      <c r="J1" s="3"/>
      <c r="K1" s="1"/>
      <c r="L1" s="1"/>
      <c r="M1" s="1"/>
      <c r="N1" s="1"/>
      <c r="O1" s="1"/>
      <c r="P1" s="1"/>
      <c r="Q1" s="1"/>
      <c r="R1" s="1"/>
      <c r="S1" s="1"/>
      <c r="T1" s="4"/>
      <c r="U1" s="4"/>
      <c r="V1" s="4"/>
      <c r="W1" s="4"/>
      <c r="X1" s="136" t="s">
        <v>23</v>
      </c>
      <c r="Y1" s="45"/>
    </row>
    <row r="2" spans="1:25" s="5" customFormat="1" ht="60" customHeight="1">
      <c r="A2" s="26"/>
      <c r="B2" s="140" t="s">
        <v>25</v>
      </c>
      <c r="C2" s="141"/>
      <c r="G2" s="141"/>
      <c r="H2" s="141"/>
      <c r="I2" s="141"/>
      <c r="L2" s="142" t="s">
        <v>91</v>
      </c>
      <c r="O2" s="143"/>
      <c r="P2" s="143"/>
      <c r="Q2" s="143"/>
      <c r="R2" s="143"/>
      <c r="S2" s="143"/>
      <c r="T2" s="143"/>
      <c r="U2" s="143"/>
      <c r="V2" s="143"/>
      <c r="W2" s="143"/>
      <c r="X2" s="143"/>
      <c r="Y2" s="7"/>
    </row>
    <row r="3" spans="1:25" s="5" customFormat="1" ht="30" customHeight="1">
      <c r="A3" s="144"/>
      <c r="H3" s="145"/>
      <c r="L3" s="146" t="s">
        <v>40</v>
      </c>
      <c r="O3" s="6"/>
      <c r="R3" s="147"/>
      <c r="S3" s="147"/>
      <c r="T3" s="147"/>
      <c r="U3" s="147"/>
      <c r="V3" s="147"/>
      <c r="W3" s="6"/>
      <c r="X3" s="6"/>
      <c r="Y3" s="7"/>
    </row>
    <row r="4" spans="1:25" s="5" customFormat="1" ht="30" customHeight="1">
      <c r="A4" s="144"/>
      <c r="B4" s="6"/>
      <c r="C4" s="148"/>
      <c r="D4" s="149" t="s">
        <v>35</v>
      </c>
      <c r="E4" s="176">
        <v>2026</v>
      </c>
      <c r="F4" s="176"/>
      <c r="G4" s="30" t="s">
        <v>17</v>
      </c>
      <c r="H4" s="150"/>
      <c r="I4" s="6"/>
      <c r="J4" s="6"/>
      <c r="L4" s="191" t="s">
        <v>93</v>
      </c>
      <c r="M4" s="191"/>
      <c r="N4" s="191"/>
      <c r="O4" s="191"/>
      <c r="P4" s="191"/>
      <c r="Q4" s="191"/>
      <c r="R4" s="191"/>
      <c r="S4" s="191"/>
      <c r="T4" s="191"/>
      <c r="U4" s="191"/>
      <c r="V4" s="191"/>
      <c r="W4" s="191"/>
      <c r="X4" s="191"/>
      <c r="Y4" s="192"/>
    </row>
    <row r="5" spans="1:25" s="5" customFormat="1" ht="30" customHeight="1">
      <c r="A5" s="144"/>
      <c r="B5" s="151"/>
      <c r="C5"/>
      <c r="D5" s="6"/>
      <c r="E5"/>
      <c r="F5" s="6"/>
      <c r="G5" s="6"/>
      <c r="H5" s="152"/>
      <c r="I5" s="6"/>
      <c r="L5" s="193" t="s">
        <v>85</v>
      </c>
      <c r="M5" s="193"/>
      <c r="N5" s="193"/>
      <c r="O5" s="193"/>
      <c r="P5" s="193"/>
      <c r="Q5" s="193"/>
      <c r="R5" s="193"/>
      <c r="S5" s="193"/>
      <c r="T5" s="193"/>
      <c r="U5" s="193"/>
      <c r="V5" s="193"/>
      <c r="W5" s="193"/>
      <c r="X5" s="193"/>
      <c r="Y5" s="194"/>
    </row>
    <row r="6" spans="1:25" s="5" customFormat="1" ht="10.15" customHeight="1">
      <c r="A6" s="26"/>
      <c r="B6" s="6"/>
      <c r="C6" s="6"/>
      <c r="D6" s="153"/>
      <c r="E6" s="6"/>
      <c r="F6" s="6"/>
      <c r="G6" s="6"/>
      <c r="H6" s="6"/>
      <c r="I6" s="6"/>
      <c r="K6" s="6"/>
      <c r="O6" s="6"/>
      <c r="P6" s="6"/>
      <c r="Q6" s="6"/>
      <c r="R6" s="6"/>
      <c r="S6" s="6"/>
      <c r="T6" s="6"/>
      <c r="U6" s="6"/>
      <c r="V6" s="6"/>
      <c r="W6" s="6"/>
      <c r="X6" s="6"/>
      <c r="Y6" s="7"/>
    </row>
    <row r="7" spans="1:25" s="8" customFormat="1" ht="20.100000000000001" customHeight="1">
      <c r="A7" s="177" t="s">
        <v>0</v>
      </c>
      <c r="B7" s="180" t="s">
        <v>1</v>
      </c>
      <c r="C7" s="183" t="s">
        <v>2</v>
      </c>
      <c r="D7" s="183"/>
      <c r="E7" s="183"/>
      <c r="F7" s="183"/>
      <c r="G7" s="184"/>
      <c r="H7" s="50"/>
      <c r="I7" s="51"/>
      <c r="J7" s="51"/>
      <c r="K7" s="51"/>
      <c r="L7" s="51"/>
      <c r="M7" s="51"/>
      <c r="N7" s="51"/>
      <c r="O7" s="51"/>
      <c r="P7" s="51"/>
      <c r="Q7" s="52" t="s">
        <v>36</v>
      </c>
      <c r="R7" s="51"/>
      <c r="S7" s="51"/>
      <c r="T7" s="51"/>
      <c r="U7" s="51"/>
      <c r="V7" s="51"/>
      <c r="W7" s="51"/>
      <c r="X7" s="51"/>
      <c r="Y7" s="53"/>
    </row>
    <row r="8" spans="1:25" s="8" customFormat="1" ht="20.100000000000001" customHeight="1">
      <c r="A8" s="178"/>
      <c r="B8" s="181"/>
      <c r="C8" s="185" t="s">
        <v>3</v>
      </c>
      <c r="D8" s="187" t="s">
        <v>4</v>
      </c>
      <c r="E8" s="187"/>
      <c r="F8" s="187"/>
      <c r="G8" s="188"/>
      <c r="H8" s="27"/>
      <c r="I8" s="9"/>
      <c r="J8" s="9"/>
      <c r="K8" s="9"/>
      <c r="L8" s="9"/>
      <c r="M8" s="9"/>
      <c r="N8" s="9"/>
      <c r="O8" s="9"/>
      <c r="P8" s="9"/>
      <c r="Q8" s="10" t="s">
        <v>5</v>
      </c>
      <c r="R8" s="9"/>
      <c r="S8" s="9"/>
      <c r="T8" s="9"/>
      <c r="U8" s="9"/>
      <c r="V8" s="9"/>
      <c r="W8" s="9"/>
      <c r="X8" s="9"/>
      <c r="Y8" s="11"/>
    </row>
    <row r="9" spans="1:25" s="8" customFormat="1" ht="30" customHeight="1">
      <c r="A9" s="178"/>
      <c r="B9" s="181"/>
      <c r="C9" s="185"/>
      <c r="D9" s="189" t="s">
        <v>6</v>
      </c>
      <c r="E9" s="172" t="s">
        <v>7</v>
      </c>
      <c r="F9" s="172" t="s">
        <v>8</v>
      </c>
      <c r="G9" s="174" t="s">
        <v>9</v>
      </c>
      <c r="H9" s="195" t="s">
        <v>10</v>
      </c>
      <c r="I9" s="197" t="s">
        <v>34</v>
      </c>
      <c r="J9" s="207" t="s">
        <v>12</v>
      </c>
      <c r="K9" s="207"/>
      <c r="L9" s="207"/>
      <c r="M9" s="207"/>
      <c r="N9" s="208" t="s">
        <v>10</v>
      </c>
      <c r="O9" s="197" t="s">
        <v>34</v>
      </c>
      <c r="P9" s="210" t="s">
        <v>13</v>
      </c>
      <c r="Q9" s="210"/>
      <c r="R9" s="210"/>
      <c r="S9" s="211"/>
      <c r="T9" s="199" t="s">
        <v>10</v>
      </c>
      <c r="U9" s="197" t="s">
        <v>34</v>
      </c>
      <c r="V9" s="201" t="s">
        <v>14</v>
      </c>
      <c r="W9" s="201"/>
      <c r="X9" s="201"/>
      <c r="Y9" s="202"/>
    </row>
    <row r="10" spans="1:25" s="8" customFormat="1" ht="20.100000000000001" customHeight="1">
      <c r="A10" s="178"/>
      <c r="B10" s="181"/>
      <c r="C10" s="185"/>
      <c r="D10" s="189"/>
      <c r="E10" s="172"/>
      <c r="F10" s="172"/>
      <c r="G10" s="174"/>
      <c r="H10" s="196"/>
      <c r="I10" s="198"/>
      <c r="J10" s="203" t="str">
        <f>IF(E4&lt;&gt;"",($E$4&amp;"L"),"")</f>
        <v>2026L</v>
      </c>
      <c r="K10" s="203"/>
      <c r="L10" s="203"/>
      <c r="M10" s="203"/>
      <c r="N10" s="209"/>
      <c r="O10" s="198"/>
      <c r="P10" s="204" t="str">
        <f>IF(E4&lt;&gt;"",($E$4+1&amp;"Z"),"")</f>
        <v>2027Z</v>
      </c>
      <c r="Q10" s="204"/>
      <c r="R10" s="204"/>
      <c r="S10" s="205"/>
      <c r="T10" s="200"/>
      <c r="U10" s="198"/>
      <c r="V10" s="203" t="str">
        <f>IF(E4&lt;&gt;"",($E$4+1&amp;"L"),"")</f>
        <v>2027L</v>
      </c>
      <c r="W10" s="203"/>
      <c r="X10" s="203"/>
      <c r="Y10" s="206"/>
    </row>
    <row r="11" spans="1:25" s="12" customFormat="1" ht="20.100000000000001" customHeight="1">
      <c r="A11" s="179"/>
      <c r="B11" s="182"/>
      <c r="C11" s="186"/>
      <c r="D11" s="190"/>
      <c r="E11" s="173"/>
      <c r="F11" s="173"/>
      <c r="G11" s="175"/>
      <c r="H11" s="54"/>
      <c r="I11" s="54"/>
      <c r="J11" s="58" t="s">
        <v>15</v>
      </c>
      <c r="K11" s="58" t="s">
        <v>16</v>
      </c>
      <c r="L11" s="58" t="s">
        <v>17</v>
      </c>
      <c r="M11" s="59" t="s">
        <v>18</v>
      </c>
      <c r="N11" s="56"/>
      <c r="O11" s="28"/>
      <c r="P11" s="55" t="s">
        <v>15</v>
      </c>
      <c r="Q11" s="55" t="s">
        <v>16</v>
      </c>
      <c r="R11" s="55" t="s">
        <v>17</v>
      </c>
      <c r="S11" s="57" t="s">
        <v>18</v>
      </c>
      <c r="T11" s="28"/>
      <c r="U11" s="28"/>
      <c r="V11" s="58" t="s">
        <v>15</v>
      </c>
      <c r="W11" s="58" t="s">
        <v>16</v>
      </c>
      <c r="X11" s="58" t="s">
        <v>17</v>
      </c>
      <c r="Y11" s="60" t="s">
        <v>18</v>
      </c>
    </row>
    <row r="12" spans="1:25" s="12" customFormat="1" ht="30" customHeight="1">
      <c r="A12" s="61" t="s">
        <v>87</v>
      </c>
      <c r="B12" s="62"/>
      <c r="C12" s="62"/>
      <c r="D12" s="62"/>
      <c r="E12" s="62"/>
      <c r="F12" s="62"/>
      <c r="G12" s="62"/>
      <c r="H12" s="137"/>
      <c r="I12" s="137"/>
      <c r="J12" s="137"/>
      <c r="K12" s="137"/>
      <c r="L12" s="137"/>
      <c r="M12" s="137"/>
      <c r="N12" s="63"/>
      <c r="O12" s="64"/>
      <c r="P12" s="63"/>
      <c r="Q12" s="63"/>
      <c r="R12" s="63"/>
      <c r="S12" s="63"/>
      <c r="T12" s="63"/>
      <c r="U12" s="63"/>
      <c r="V12" s="63"/>
      <c r="W12" s="63"/>
      <c r="X12" s="63"/>
      <c r="Y12" s="65"/>
    </row>
    <row r="13" spans="1:25" s="12" customFormat="1" ht="23.25">
      <c r="A13" s="154" t="s">
        <v>38</v>
      </c>
      <c r="B13" s="86">
        <f>COUNTIF(I13,"E")+COUNTIF(O13,"E")+COUNTIF(U13,"E")</f>
        <v>0</v>
      </c>
      <c r="C13" s="66">
        <f t="shared" ref="C13:C25" si="0">SUM(D13:G13)</f>
        <v>30</v>
      </c>
      <c r="D13" s="38">
        <f t="shared" ref="D13:F25" si="1">SUM(J13,P13,V13)</f>
        <v>30</v>
      </c>
      <c r="E13" s="38">
        <f t="shared" si="1"/>
        <v>0</v>
      </c>
      <c r="F13" s="38">
        <f t="shared" si="1"/>
        <v>0</v>
      </c>
      <c r="G13" s="39">
        <f t="shared" ref="G13:G25" si="2">SUM(M13,S13,Y13)</f>
        <v>0</v>
      </c>
      <c r="H13" s="40">
        <v>2</v>
      </c>
      <c r="I13" s="41"/>
      <c r="J13" s="68">
        <v>30</v>
      </c>
      <c r="K13" s="68"/>
      <c r="L13" s="68"/>
      <c r="M13" s="74"/>
      <c r="N13" s="81"/>
      <c r="O13" s="33"/>
      <c r="P13" s="37"/>
      <c r="Q13" s="37"/>
      <c r="R13" s="37"/>
      <c r="S13" s="82"/>
      <c r="T13" s="77"/>
      <c r="U13" s="41"/>
      <c r="V13" s="68"/>
      <c r="W13" s="68"/>
      <c r="X13" s="68"/>
      <c r="Y13" s="71"/>
    </row>
    <row r="14" spans="1:25" s="12" customFormat="1" ht="23.25">
      <c r="A14" s="155" t="s">
        <v>28</v>
      </c>
      <c r="B14" s="86">
        <f t="shared" ref="B14:B25" si="3">COUNTIF(I14,"E")+COUNTIF(O14,"E")+COUNTIF(U14,"E")</f>
        <v>0</v>
      </c>
      <c r="C14" s="66">
        <f t="shared" si="0"/>
        <v>0</v>
      </c>
      <c r="D14" s="38">
        <f t="shared" si="1"/>
        <v>0</v>
      </c>
      <c r="E14" s="38">
        <f t="shared" si="1"/>
        <v>0</v>
      </c>
      <c r="F14" s="38">
        <f t="shared" si="1"/>
        <v>0</v>
      </c>
      <c r="G14" s="39">
        <f t="shared" si="2"/>
        <v>0</v>
      </c>
      <c r="H14" s="32"/>
      <c r="I14" s="33"/>
      <c r="J14" s="69"/>
      <c r="K14" s="69"/>
      <c r="L14" s="69"/>
      <c r="M14" s="75"/>
      <c r="N14" s="81"/>
      <c r="O14" s="33"/>
      <c r="P14" s="37"/>
      <c r="Q14" s="37"/>
      <c r="R14" s="37"/>
      <c r="S14" s="82"/>
      <c r="T14" s="78"/>
      <c r="U14" s="33"/>
      <c r="V14" s="69"/>
      <c r="W14" s="69"/>
      <c r="X14" s="69"/>
      <c r="Y14" s="72"/>
    </row>
    <row r="15" spans="1:25" s="12" customFormat="1" ht="23.25">
      <c r="A15" s="156" t="s">
        <v>29</v>
      </c>
      <c r="B15" s="86">
        <f t="shared" si="3"/>
        <v>0</v>
      </c>
      <c r="C15" s="66">
        <f t="shared" si="0"/>
        <v>0</v>
      </c>
      <c r="D15" s="38">
        <f t="shared" si="1"/>
        <v>0</v>
      </c>
      <c r="E15" s="38">
        <f t="shared" si="1"/>
        <v>0</v>
      </c>
      <c r="F15" s="38">
        <f t="shared" si="1"/>
        <v>0</v>
      </c>
      <c r="G15" s="39">
        <f t="shared" si="2"/>
        <v>0</v>
      </c>
      <c r="H15" s="32"/>
      <c r="I15" s="33"/>
      <c r="J15" s="69"/>
      <c r="K15" s="69"/>
      <c r="L15" s="69"/>
      <c r="M15" s="75"/>
      <c r="N15" s="81"/>
      <c r="O15" s="33"/>
      <c r="P15" s="37"/>
      <c r="Q15" s="37"/>
      <c r="R15" s="37"/>
      <c r="S15" s="82"/>
      <c r="T15" s="78"/>
      <c r="U15" s="33"/>
      <c r="V15" s="69"/>
      <c r="W15" s="69"/>
      <c r="X15" s="69"/>
      <c r="Y15" s="72"/>
    </row>
    <row r="16" spans="1:25" s="12" customFormat="1" ht="23.25">
      <c r="A16" s="154" t="s">
        <v>39</v>
      </c>
      <c r="B16" s="86">
        <f t="shared" si="3"/>
        <v>0</v>
      </c>
      <c r="C16" s="66">
        <f t="shared" si="0"/>
        <v>30</v>
      </c>
      <c r="D16" s="38">
        <f t="shared" si="1"/>
        <v>30</v>
      </c>
      <c r="E16" s="38">
        <f t="shared" si="1"/>
        <v>0</v>
      </c>
      <c r="F16" s="38">
        <f t="shared" si="1"/>
        <v>0</v>
      </c>
      <c r="G16" s="39">
        <f t="shared" si="2"/>
        <v>0</v>
      </c>
      <c r="H16" s="32"/>
      <c r="I16" s="33"/>
      <c r="J16" s="69"/>
      <c r="K16" s="69"/>
      <c r="L16" s="69"/>
      <c r="M16" s="75"/>
      <c r="N16" s="81"/>
      <c r="O16" s="33"/>
      <c r="P16" s="37"/>
      <c r="Q16" s="37"/>
      <c r="R16" s="37"/>
      <c r="S16" s="82"/>
      <c r="T16" s="78">
        <v>2</v>
      </c>
      <c r="U16" s="33"/>
      <c r="V16" s="69">
        <v>30</v>
      </c>
      <c r="W16" s="69"/>
      <c r="X16" s="69"/>
      <c r="Y16" s="72"/>
    </row>
    <row r="17" spans="1:25" s="12" customFormat="1" ht="23.25">
      <c r="A17" s="155" t="s">
        <v>41</v>
      </c>
      <c r="B17" s="86">
        <f t="shared" si="3"/>
        <v>0</v>
      </c>
      <c r="C17" s="66">
        <f t="shared" si="0"/>
        <v>0</v>
      </c>
      <c r="D17" s="38">
        <f t="shared" si="1"/>
        <v>0</v>
      </c>
      <c r="E17" s="38">
        <f t="shared" si="1"/>
        <v>0</v>
      </c>
      <c r="F17" s="38">
        <f t="shared" si="1"/>
        <v>0</v>
      </c>
      <c r="G17" s="39">
        <f t="shared" si="2"/>
        <v>0</v>
      </c>
      <c r="H17" s="32"/>
      <c r="I17" s="33"/>
      <c r="J17" s="69"/>
      <c r="K17" s="69"/>
      <c r="L17" s="69"/>
      <c r="M17" s="75"/>
      <c r="N17" s="81"/>
      <c r="O17" s="33"/>
      <c r="P17" s="37"/>
      <c r="Q17" s="37"/>
      <c r="R17" s="37"/>
      <c r="S17" s="82"/>
      <c r="T17" s="78"/>
      <c r="U17" s="33"/>
      <c r="V17" s="69"/>
      <c r="W17" s="69"/>
      <c r="X17" s="69"/>
      <c r="Y17" s="72"/>
    </row>
    <row r="18" spans="1:25" s="12" customFormat="1" ht="23.25">
      <c r="A18" s="156" t="s">
        <v>42</v>
      </c>
      <c r="B18" s="86">
        <f t="shared" si="3"/>
        <v>0</v>
      </c>
      <c r="C18" s="66">
        <f t="shared" si="0"/>
        <v>0</v>
      </c>
      <c r="D18" s="38">
        <f t="shared" si="1"/>
        <v>0</v>
      </c>
      <c r="E18" s="38">
        <f t="shared" si="1"/>
        <v>0</v>
      </c>
      <c r="F18" s="38">
        <f t="shared" si="1"/>
        <v>0</v>
      </c>
      <c r="G18" s="39">
        <f t="shared" si="2"/>
        <v>0</v>
      </c>
      <c r="H18" s="32"/>
      <c r="I18" s="33"/>
      <c r="J18" s="69"/>
      <c r="K18" s="69"/>
      <c r="L18" s="69"/>
      <c r="M18" s="75"/>
      <c r="N18" s="81"/>
      <c r="O18" s="33"/>
      <c r="P18" s="37"/>
      <c r="Q18" s="37"/>
      <c r="R18" s="37"/>
      <c r="S18" s="82"/>
      <c r="T18" s="78"/>
      <c r="U18" s="33"/>
      <c r="V18" s="69"/>
      <c r="W18" s="69"/>
      <c r="X18" s="69"/>
      <c r="Y18" s="72"/>
    </row>
    <row r="19" spans="1:25" s="12" customFormat="1" ht="24.95" customHeight="1">
      <c r="A19" s="157" t="s">
        <v>19</v>
      </c>
      <c r="B19" s="86">
        <f t="shared" si="3"/>
        <v>0</v>
      </c>
      <c r="C19" s="66">
        <f t="shared" si="0"/>
        <v>30</v>
      </c>
      <c r="D19" s="38">
        <f t="shared" si="1"/>
        <v>0</v>
      </c>
      <c r="E19" s="38">
        <f t="shared" si="1"/>
        <v>30</v>
      </c>
      <c r="F19" s="38">
        <f t="shared" si="1"/>
        <v>0</v>
      </c>
      <c r="G19" s="39">
        <f t="shared" si="2"/>
        <v>0</v>
      </c>
      <c r="H19" s="32"/>
      <c r="I19" s="33"/>
      <c r="J19" s="69"/>
      <c r="K19" s="69"/>
      <c r="L19" s="69"/>
      <c r="M19" s="75"/>
      <c r="N19" s="81"/>
      <c r="O19" s="33"/>
      <c r="P19" s="37"/>
      <c r="Q19" s="37"/>
      <c r="R19" s="37"/>
      <c r="S19" s="82"/>
      <c r="T19" s="78">
        <v>2</v>
      </c>
      <c r="U19" s="33"/>
      <c r="V19" s="69"/>
      <c r="W19" s="69">
        <v>30</v>
      </c>
      <c r="X19" s="69"/>
      <c r="Y19" s="72"/>
    </row>
    <row r="20" spans="1:25" s="12" customFormat="1" ht="24.95" customHeight="1">
      <c r="A20" s="158" t="s">
        <v>31</v>
      </c>
      <c r="B20" s="86">
        <f t="shared" si="3"/>
        <v>0</v>
      </c>
      <c r="C20" s="66">
        <f t="shared" si="0"/>
        <v>0</v>
      </c>
      <c r="D20" s="38">
        <f t="shared" si="1"/>
        <v>0</v>
      </c>
      <c r="E20" s="38">
        <f t="shared" si="1"/>
        <v>0</v>
      </c>
      <c r="F20" s="38">
        <f t="shared" si="1"/>
        <v>0</v>
      </c>
      <c r="G20" s="39">
        <f t="shared" si="2"/>
        <v>0</v>
      </c>
      <c r="H20" s="32"/>
      <c r="I20" s="33"/>
      <c r="J20" s="69"/>
      <c r="K20" s="69"/>
      <c r="L20" s="69"/>
      <c r="M20" s="75"/>
      <c r="N20" s="81"/>
      <c r="O20" s="33"/>
      <c r="P20" s="37"/>
      <c r="Q20" s="37"/>
      <c r="R20" s="37"/>
      <c r="S20" s="82"/>
      <c r="T20" s="78"/>
      <c r="U20" s="33"/>
      <c r="V20" s="69"/>
      <c r="W20" s="69"/>
      <c r="X20" s="69"/>
      <c r="Y20" s="72"/>
    </row>
    <row r="21" spans="1:25" s="12" customFormat="1" ht="24.95" customHeight="1">
      <c r="A21" s="158" t="s">
        <v>32</v>
      </c>
      <c r="B21" s="86">
        <f t="shared" si="3"/>
        <v>0</v>
      </c>
      <c r="C21" s="66">
        <f t="shared" si="0"/>
        <v>0</v>
      </c>
      <c r="D21" s="38">
        <f t="shared" si="1"/>
        <v>0</v>
      </c>
      <c r="E21" s="38">
        <f t="shared" si="1"/>
        <v>0</v>
      </c>
      <c r="F21" s="38">
        <f t="shared" si="1"/>
        <v>0</v>
      </c>
      <c r="G21" s="39">
        <f t="shared" si="2"/>
        <v>0</v>
      </c>
      <c r="H21" s="32"/>
      <c r="I21" s="33"/>
      <c r="J21" s="69"/>
      <c r="K21" s="69"/>
      <c r="L21" s="69"/>
      <c r="M21" s="75"/>
      <c r="N21" s="81"/>
      <c r="O21" s="33"/>
      <c r="P21" s="37"/>
      <c r="Q21" s="37"/>
      <c r="R21" s="37"/>
      <c r="S21" s="82"/>
      <c r="T21" s="78"/>
      <c r="U21" s="33"/>
      <c r="V21" s="69"/>
      <c r="W21" s="69"/>
      <c r="X21" s="69"/>
      <c r="Y21" s="72"/>
    </row>
    <row r="22" spans="1:25" s="12" customFormat="1" ht="24.95" customHeight="1">
      <c r="A22" s="159" t="s">
        <v>30</v>
      </c>
      <c r="B22" s="86">
        <f t="shared" si="3"/>
        <v>0</v>
      </c>
      <c r="C22" s="66">
        <f t="shared" si="0"/>
        <v>2</v>
      </c>
      <c r="D22" s="38">
        <f t="shared" si="1"/>
        <v>0</v>
      </c>
      <c r="E22" s="38">
        <f t="shared" si="1"/>
        <v>0</v>
      </c>
      <c r="F22" s="38">
        <f t="shared" si="1"/>
        <v>0</v>
      </c>
      <c r="G22" s="39">
        <f t="shared" si="2"/>
        <v>2</v>
      </c>
      <c r="H22" s="34"/>
      <c r="I22" s="33"/>
      <c r="J22" s="69"/>
      <c r="K22" s="69"/>
      <c r="L22" s="69"/>
      <c r="M22" s="75"/>
      <c r="N22" s="83" t="s">
        <v>37</v>
      </c>
      <c r="O22" s="33" t="s">
        <v>26</v>
      </c>
      <c r="P22" s="37"/>
      <c r="Q22" s="37"/>
      <c r="R22" s="37"/>
      <c r="S22" s="82">
        <v>2</v>
      </c>
      <c r="T22" s="79"/>
      <c r="U22" s="33"/>
      <c r="V22" s="69"/>
      <c r="W22" s="69"/>
      <c r="X22" s="69"/>
      <c r="Y22" s="72"/>
    </row>
    <row r="23" spans="1:25" s="12" customFormat="1" ht="24.95" customHeight="1">
      <c r="A23" s="160" t="s">
        <v>43</v>
      </c>
      <c r="B23" s="86">
        <f t="shared" si="3"/>
        <v>0</v>
      </c>
      <c r="C23" s="66">
        <f t="shared" si="0"/>
        <v>30</v>
      </c>
      <c r="D23" s="38">
        <f t="shared" si="1"/>
        <v>15</v>
      </c>
      <c r="E23" s="38">
        <f t="shared" si="1"/>
        <v>0</v>
      </c>
      <c r="F23" s="38">
        <f t="shared" si="1"/>
        <v>15</v>
      </c>
      <c r="G23" s="39">
        <f t="shared" si="2"/>
        <v>0</v>
      </c>
      <c r="H23" s="46">
        <v>2</v>
      </c>
      <c r="I23" s="47"/>
      <c r="J23" s="70">
        <v>15</v>
      </c>
      <c r="K23" s="70"/>
      <c r="L23" s="70">
        <v>15</v>
      </c>
      <c r="M23" s="76"/>
      <c r="N23" s="84"/>
      <c r="O23" s="47"/>
      <c r="P23" s="49"/>
      <c r="Q23" s="49"/>
      <c r="R23" s="49"/>
      <c r="S23" s="85"/>
      <c r="T23" s="80"/>
      <c r="U23" s="47"/>
      <c r="V23" s="70"/>
      <c r="W23" s="70"/>
      <c r="X23" s="70"/>
      <c r="Y23" s="73"/>
    </row>
    <row r="24" spans="1:25" s="12" customFormat="1" ht="24.95" customHeight="1">
      <c r="A24" s="160" t="s">
        <v>77</v>
      </c>
      <c r="B24" s="86">
        <f t="shared" si="3"/>
        <v>0</v>
      </c>
      <c r="C24" s="66">
        <f t="shared" si="0"/>
        <v>15</v>
      </c>
      <c r="D24" s="38">
        <f t="shared" si="1"/>
        <v>15</v>
      </c>
      <c r="E24" s="38">
        <f t="shared" si="1"/>
        <v>0</v>
      </c>
      <c r="F24" s="38">
        <f t="shared" si="1"/>
        <v>0</v>
      </c>
      <c r="G24" s="39">
        <f t="shared" si="2"/>
        <v>0</v>
      </c>
      <c r="H24" s="46">
        <v>1</v>
      </c>
      <c r="I24" s="47"/>
      <c r="J24" s="70">
        <v>15</v>
      </c>
      <c r="K24" s="70"/>
      <c r="L24" s="70"/>
      <c r="M24" s="76"/>
      <c r="N24" s="84"/>
      <c r="O24" s="47"/>
      <c r="P24" s="49"/>
      <c r="Q24" s="49"/>
      <c r="R24" s="49"/>
      <c r="S24" s="85"/>
      <c r="T24" s="80"/>
      <c r="U24" s="47"/>
      <c r="V24" s="70"/>
      <c r="W24" s="70"/>
      <c r="X24" s="70"/>
      <c r="Y24" s="73"/>
    </row>
    <row r="25" spans="1:25" s="12" customFormat="1" ht="24.95" customHeight="1">
      <c r="A25" s="160" t="s">
        <v>83</v>
      </c>
      <c r="B25" s="86">
        <f t="shared" si="3"/>
        <v>0</v>
      </c>
      <c r="C25" s="66">
        <f t="shared" si="0"/>
        <v>4</v>
      </c>
      <c r="D25" s="38">
        <f t="shared" si="1"/>
        <v>4</v>
      </c>
      <c r="E25" s="38">
        <f t="shared" si="1"/>
        <v>0</v>
      </c>
      <c r="F25" s="38">
        <f t="shared" si="1"/>
        <v>0</v>
      </c>
      <c r="G25" s="39">
        <f t="shared" si="2"/>
        <v>0</v>
      </c>
      <c r="H25" s="46" t="s">
        <v>37</v>
      </c>
      <c r="I25" s="47" t="s">
        <v>26</v>
      </c>
      <c r="J25" s="70">
        <v>4</v>
      </c>
      <c r="K25" s="70"/>
      <c r="L25" s="70"/>
      <c r="M25" s="76"/>
      <c r="N25" s="84"/>
      <c r="O25" s="47"/>
      <c r="P25" s="49"/>
      <c r="Q25" s="49"/>
      <c r="R25" s="49"/>
      <c r="S25" s="85"/>
      <c r="T25" s="80"/>
      <c r="U25" s="47"/>
      <c r="V25" s="70"/>
      <c r="W25" s="70"/>
      <c r="X25" s="70"/>
      <c r="Y25" s="73"/>
    </row>
    <row r="26" spans="1:25" s="13" customFormat="1" ht="30" customHeight="1">
      <c r="A26" s="61" t="s">
        <v>88</v>
      </c>
      <c r="B26" s="62"/>
      <c r="C26" s="62"/>
      <c r="D26" s="62"/>
      <c r="E26" s="62"/>
      <c r="F26" s="62"/>
      <c r="G26" s="62"/>
      <c r="H26" s="137"/>
      <c r="I26" s="137"/>
      <c r="J26" s="137"/>
      <c r="K26" s="137"/>
      <c r="L26" s="137"/>
      <c r="M26" s="137"/>
      <c r="N26" s="63"/>
      <c r="O26" s="64"/>
      <c r="P26" s="63"/>
      <c r="Q26" s="63"/>
      <c r="R26" s="63"/>
      <c r="S26" s="63"/>
      <c r="T26" s="63"/>
      <c r="U26" s="63"/>
      <c r="V26" s="63"/>
      <c r="W26" s="63"/>
      <c r="X26" s="63"/>
      <c r="Y26" s="65"/>
    </row>
    <row r="27" spans="1:25" s="14" customFormat="1" ht="24.95" customHeight="1">
      <c r="A27" s="159" t="s">
        <v>79</v>
      </c>
      <c r="B27" s="86">
        <f>COUNTIF(I27,"E")+COUNTIF(O27,"E")+COUNTIF(U27,"E")</f>
        <v>1</v>
      </c>
      <c r="C27" s="66">
        <f>SUM(D27:G27)</f>
        <v>60</v>
      </c>
      <c r="D27" s="38">
        <f>SUM(J27,P27,V27)</f>
        <v>30</v>
      </c>
      <c r="E27" s="38">
        <f>SUM(K27,Q27,W27)</f>
        <v>0</v>
      </c>
      <c r="F27" s="38">
        <f>SUM(L27,R27,X27)</f>
        <v>30</v>
      </c>
      <c r="G27" s="39">
        <f>SUM(M27,S27,Y27)</f>
        <v>0</v>
      </c>
      <c r="H27" s="40">
        <v>5</v>
      </c>
      <c r="I27" s="41" t="s">
        <v>11</v>
      </c>
      <c r="J27" s="68">
        <v>30</v>
      </c>
      <c r="K27" s="68"/>
      <c r="L27" s="68">
        <v>30</v>
      </c>
      <c r="M27" s="74"/>
      <c r="N27" s="81"/>
      <c r="O27" s="33"/>
      <c r="P27" s="37"/>
      <c r="Q27" s="37"/>
      <c r="R27" s="37"/>
      <c r="S27" s="82"/>
      <c r="T27" s="93"/>
      <c r="U27" s="41"/>
      <c r="V27" s="68"/>
      <c r="W27" s="68"/>
      <c r="X27" s="68"/>
      <c r="Y27" s="71"/>
    </row>
    <row r="28" spans="1:25" s="14" customFormat="1" ht="24.95" customHeight="1">
      <c r="A28" s="161" t="s">
        <v>78</v>
      </c>
      <c r="B28" s="86">
        <f>COUNTIF(I28,"E")+COUNTIF(O28,"E")+COUNTIF(U28,"E")</f>
        <v>0</v>
      </c>
      <c r="C28" s="66">
        <f>SUM(D28:G28)</f>
        <v>45</v>
      </c>
      <c r="D28" s="38">
        <f t="shared" ref="D28:D29" si="4">SUM(J28,P28,V28)</f>
        <v>15</v>
      </c>
      <c r="E28" s="38">
        <f t="shared" ref="E28:E29" si="5">SUM(K28,Q28,W28)</f>
        <v>15</v>
      </c>
      <c r="F28" s="38">
        <f t="shared" ref="F28:F29" si="6">SUM(L28,R28,X28)</f>
        <v>15</v>
      </c>
      <c r="G28" s="39">
        <f t="shared" ref="G28:G29" si="7">SUM(M28,S28,Y28)</f>
        <v>0</v>
      </c>
      <c r="H28" s="40">
        <v>4</v>
      </c>
      <c r="I28" s="41"/>
      <c r="J28" s="68">
        <v>15</v>
      </c>
      <c r="K28" s="68">
        <v>15</v>
      </c>
      <c r="L28" s="68">
        <v>15</v>
      </c>
      <c r="M28" s="74"/>
      <c r="N28" s="94"/>
      <c r="O28" s="41"/>
      <c r="P28" s="43"/>
      <c r="Q28" s="43"/>
      <c r="R28" s="43"/>
      <c r="S28" s="95"/>
      <c r="T28" s="77"/>
      <c r="U28" s="41"/>
      <c r="V28" s="68"/>
      <c r="W28" s="68"/>
      <c r="X28" s="68"/>
      <c r="Y28" s="71"/>
    </row>
    <row r="29" spans="1:25" s="14" customFormat="1" ht="24.95" customHeight="1">
      <c r="A29" s="161" t="s">
        <v>44</v>
      </c>
      <c r="B29" s="86">
        <f t="shared" ref="B29" si="8">COUNTIF(I29,"E")+COUNTIF(O29,"E")+COUNTIF(U29,"E")</f>
        <v>1</v>
      </c>
      <c r="C29" s="66">
        <f t="shared" ref="C29" si="9">SUM(D29:G29)</f>
        <v>30</v>
      </c>
      <c r="D29" s="38">
        <f t="shared" si="4"/>
        <v>15</v>
      </c>
      <c r="E29" s="38">
        <f t="shared" si="5"/>
        <v>0</v>
      </c>
      <c r="F29" s="38">
        <f t="shared" si="6"/>
        <v>15</v>
      </c>
      <c r="G29" s="39">
        <f t="shared" si="7"/>
        <v>0</v>
      </c>
      <c r="H29" s="40">
        <v>2</v>
      </c>
      <c r="I29" s="41" t="s">
        <v>11</v>
      </c>
      <c r="J29" s="68">
        <v>15</v>
      </c>
      <c r="K29" s="68"/>
      <c r="L29" s="68">
        <v>15</v>
      </c>
      <c r="M29" s="74"/>
      <c r="N29" s="94"/>
      <c r="O29" s="41"/>
      <c r="P29" s="43"/>
      <c r="Q29" s="43"/>
      <c r="R29" s="43"/>
      <c r="S29" s="95"/>
      <c r="T29" s="93"/>
      <c r="U29" s="41"/>
      <c r="V29" s="68"/>
      <c r="W29" s="68"/>
      <c r="X29" s="68"/>
      <c r="Y29" s="71"/>
    </row>
    <row r="30" spans="1:25" s="14" customFormat="1" ht="24.95" customHeight="1">
      <c r="A30" s="159" t="s">
        <v>46</v>
      </c>
      <c r="B30" s="87">
        <f>COUNTIF(I30,"E")+COUNTIF(O30,"E")+COUNTIF(U30,"E")</f>
        <v>0</v>
      </c>
      <c r="C30" s="67">
        <f>SUM(D30:G30)</f>
        <v>15</v>
      </c>
      <c r="D30" s="35">
        <f t="shared" ref="D30:G31" si="10">SUM(J30,P30,V30)</f>
        <v>0</v>
      </c>
      <c r="E30" s="35">
        <f t="shared" si="10"/>
        <v>0</v>
      </c>
      <c r="F30" s="35">
        <f t="shared" si="10"/>
        <v>15</v>
      </c>
      <c r="G30" s="36">
        <f t="shared" si="10"/>
        <v>0</v>
      </c>
      <c r="H30" s="32">
        <v>1</v>
      </c>
      <c r="I30" s="33"/>
      <c r="J30" s="69"/>
      <c r="K30" s="69"/>
      <c r="L30" s="69">
        <v>15</v>
      </c>
      <c r="M30" s="75"/>
      <c r="N30" s="81"/>
      <c r="O30" s="33"/>
      <c r="P30" s="37"/>
      <c r="Q30" s="37"/>
      <c r="R30" s="37"/>
      <c r="S30" s="82"/>
      <c r="T30" s="79"/>
      <c r="U30" s="33"/>
      <c r="V30" s="69"/>
      <c r="W30" s="69"/>
      <c r="X30" s="69"/>
      <c r="Y30" s="72"/>
    </row>
    <row r="31" spans="1:25" s="14" customFormat="1" ht="24.95" customHeight="1">
      <c r="A31" s="160" t="s">
        <v>72</v>
      </c>
      <c r="B31" s="88">
        <f>COUNTIF(I31,"E")+COUNTIF(O31,"E")+COUNTIF(U31,"E")</f>
        <v>0</v>
      </c>
      <c r="C31" s="89">
        <f>SUM(D31:G31)</f>
        <v>30</v>
      </c>
      <c r="D31" s="90">
        <f t="shared" si="10"/>
        <v>15</v>
      </c>
      <c r="E31" s="90">
        <f t="shared" si="10"/>
        <v>0</v>
      </c>
      <c r="F31" s="90">
        <f t="shared" si="10"/>
        <v>15</v>
      </c>
      <c r="G31" s="91">
        <f t="shared" si="10"/>
        <v>0</v>
      </c>
      <c r="H31" s="48"/>
      <c r="I31" s="47"/>
      <c r="J31" s="70"/>
      <c r="K31" s="70"/>
      <c r="L31" s="70"/>
      <c r="M31" s="76"/>
      <c r="N31" s="84">
        <v>2</v>
      </c>
      <c r="O31" s="47"/>
      <c r="P31" s="49">
        <v>15</v>
      </c>
      <c r="Q31" s="49"/>
      <c r="R31" s="49">
        <v>15</v>
      </c>
      <c r="S31" s="85"/>
      <c r="T31" s="80"/>
      <c r="U31" s="47"/>
      <c r="V31" s="70"/>
      <c r="W31" s="70"/>
      <c r="X31" s="70"/>
      <c r="Y31" s="73"/>
    </row>
    <row r="32" spans="1:25" s="13" customFormat="1" ht="30" customHeight="1">
      <c r="A32" s="96" t="s">
        <v>61</v>
      </c>
      <c r="B32" s="62"/>
      <c r="C32" s="62"/>
      <c r="D32" s="62"/>
      <c r="E32" s="62"/>
      <c r="F32" s="62"/>
      <c r="G32" s="62"/>
      <c r="H32" s="137"/>
      <c r="I32" s="137"/>
      <c r="J32" s="137"/>
      <c r="K32" s="137"/>
      <c r="L32" s="137"/>
      <c r="M32" s="137"/>
      <c r="N32" s="63"/>
      <c r="O32" s="64"/>
      <c r="P32" s="63"/>
      <c r="Q32" s="63"/>
      <c r="R32" s="63"/>
      <c r="S32" s="63"/>
      <c r="T32" s="63"/>
      <c r="U32" s="63"/>
      <c r="V32" s="63"/>
      <c r="W32" s="63"/>
      <c r="X32" s="63"/>
      <c r="Y32" s="65"/>
    </row>
    <row r="33" spans="1:25" s="14" customFormat="1" ht="24.95" customHeight="1">
      <c r="A33" s="159" t="s">
        <v>73</v>
      </c>
      <c r="B33" s="86">
        <f>COUNTIF(I33,"E")+COUNTIF(O33,"E")+COUNTIF(U33,"E")</f>
        <v>1</v>
      </c>
      <c r="C33" s="66">
        <f>SUM(D33:G33)</f>
        <v>60</v>
      </c>
      <c r="D33" s="38">
        <f t="shared" ref="D33:G34" si="11">SUM(J33,P33,V33)</f>
        <v>30</v>
      </c>
      <c r="E33" s="38">
        <f t="shared" si="11"/>
        <v>0</v>
      </c>
      <c r="F33" s="38">
        <f t="shared" si="11"/>
        <v>30</v>
      </c>
      <c r="G33" s="39">
        <f t="shared" si="11"/>
        <v>0</v>
      </c>
      <c r="H33" s="40">
        <v>4</v>
      </c>
      <c r="I33" s="41" t="s">
        <v>11</v>
      </c>
      <c r="J33" s="68">
        <v>30</v>
      </c>
      <c r="K33" s="68"/>
      <c r="L33" s="68">
        <v>30</v>
      </c>
      <c r="M33" s="74"/>
      <c r="N33" s="94"/>
      <c r="O33" s="41"/>
      <c r="P33" s="43"/>
      <c r="Q33" s="43"/>
      <c r="R33" s="43"/>
      <c r="S33" s="95"/>
      <c r="T33" s="93"/>
      <c r="U33" s="41"/>
      <c r="V33" s="68"/>
      <c r="W33" s="68"/>
      <c r="X33" s="68"/>
      <c r="Y33" s="71"/>
    </row>
    <row r="34" spans="1:25" s="14" customFormat="1" ht="24.95" customHeight="1">
      <c r="A34" s="159" t="s">
        <v>74</v>
      </c>
      <c r="B34" s="87">
        <f>COUNTIF(I34,"E")+COUNTIF(O34,"E")+COUNTIF(U34,"E")</f>
        <v>1</v>
      </c>
      <c r="C34" s="67">
        <f>SUM(D34:G34)</f>
        <v>45</v>
      </c>
      <c r="D34" s="35">
        <f t="shared" si="11"/>
        <v>30</v>
      </c>
      <c r="E34" s="35">
        <f t="shared" si="11"/>
        <v>0</v>
      </c>
      <c r="F34" s="35">
        <f t="shared" si="11"/>
        <v>0</v>
      </c>
      <c r="G34" s="36">
        <f t="shared" si="11"/>
        <v>15</v>
      </c>
      <c r="H34" s="32">
        <v>3</v>
      </c>
      <c r="I34" s="33" t="s">
        <v>11</v>
      </c>
      <c r="J34" s="69">
        <v>30</v>
      </c>
      <c r="K34" s="69"/>
      <c r="L34" s="69"/>
      <c r="M34" s="75">
        <v>15</v>
      </c>
      <c r="N34" s="81"/>
      <c r="O34" s="33"/>
      <c r="P34" s="37"/>
      <c r="Q34" s="37"/>
      <c r="R34" s="37"/>
      <c r="S34" s="82"/>
      <c r="T34" s="79"/>
      <c r="U34" s="33"/>
      <c r="V34" s="69"/>
      <c r="W34" s="69"/>
      <c r="X34" s="69"/>
      <c r="Y34" s="72"/>
    </row>
    <row r="35" spans="1:25" s="14" customFormat="1" ht="24.95" customHeight="1">
      <c r="A35" s="161" t="s">
        <v>56</v>
      </c>
      <c r="B35" s="86">
        <f t="shared" ref="B35:B42" si="12">COUNTIF(I35,"E")+COUNTIF(O35,"E")+COUNTIF(U35,"E")</f>
        <v>0</v>
      </c>
      <c r="C35" s="66">
        <f t="shared" ref="C35:C42" si="13">SUM(D35:G35)</f>
        <v>45</v>
      </c>
      <c r="D35" s="35">
        <f t="shared" ref="D35:D42" si="14">SUM(J35,P35,V35)</f>
        <v>15</v>
      </c>
      <c r="E35" s="35">
        <f t="shared" ref="E35:E42" si="15">SUM(K35,Q35,W35)</f>
        <v>0</v>
      </c>
      <c r="F35" s="35">
        <f t="shared" ref="F35:F42" si="16">SUM(L35,R35,X35)</f>
        <v>30</v>
      </c>
      <c r="G35" s="36">
        <f t="shared" ref="G35:G42" si="17">SUM(M35,S35,Y35)</f>
        <v>0</v>
      </c>
      <c r="H35" s="40">
        <v>3</v>
      </c>
      <c r="I35" s="41"/>
      <c r="J35" s="68">
        <v>15</v>
      </c>
      <c r="K35" s="68"/>
      <c r="L35" s="68">
        <v>30</v>
      </c>
      <c r="M35" s="74"/>
      <c r="N35" s="94"/>
      <c r="O35" s="41"/>
      <c r="P35" s="43"/>
      <c r="Q35" s="43"/>
      <c r="R35" s="43"/>
      <c r="S35" s="95"/>
      <c r="T35" s="93"/>
      <c r="U35" s="41"/>
      <c r="V35" s="68"/>
      <c r="W35" s="68"/>
      <c r="X35" s="68"/>
      <c r="Y35" s="71"/>
    </row>
    <row r="36" spans="1:25" s="14" customFormat="1" ht="24.95" customHeight="1">
      <c r="A36" s="159" t="s">
        <v>75</v>
      </c>
      <c r="B36" s="87">
        <f t="shared" si="12"/>
        <v>0</v>
      </c>
      <c r="C36" s="67">
        <f t="shared" si="13"/>
        <v>45</v>
      </c>
      <c r="D36" s="35">
        <f t="shared" si="14"/>
        <v>15</v>
      </c>
      <c r="E36" s="35">
        <f t="shared" si="15"/>
        <v>0</v>
      </c>
      <c r="F36" s="35">
        <f t="shared" si="16"/>
        <v>30</v>
      </c>
      <c r="G36" s="36">
        <f t="shared" si="17"/>
        <v>0</v>
      </c>
      <c r="H36" s="32">
        <v>3</v>
      </c>
      <c r="I36" s="33"/>
      <c r="J36" s="69">
        <v>15</v>
      </c>
      <c r="K36" s="69"/>
      <c r="L36" s="69">
        <v>30</v>
      </c>
      <c r="M36" s="75"/>
      <c r="N36" s="81"/>
      <c r="O36" s="33"/>
      <c r="P36" s="37"/>
      <c r="Q36" s="37"/>
      <c r="R36" s="37"/>
      <c r="S36" s="82"/>
      <c r="T36" s="79"/>
      <c r="U36" s="33"/>
      <c r="V36" s="69"/>
      <c r="W36" s="69"/>
      <c r="X36" s="69"/>
      <c r="Y36" s="72"/>
    </row>
    <row r="37" spans="1:25" s="14" customFormat="1" ht="24.95" customHeight="1">
      <c r="A37" s="161" t="s">
        <v>45</v>
      </c>
      <c r="B37" s="86">
        <f>COUNTIF(I37,"E")+COUNTIF(O37,"E")+COUNTIF(U37,"E")</f>
        <v>0</v>
      </c>
      <c r="C37" s="66">
        <f>SUM(D37:G37)</f>
        <v>45</v>
      </c>
      <c r="D37" s="38">
        <f t="shared" ref="D37:G37" si="18">SUM(J37,P37,V37)</f>
        <v>30</v>
      </c>
      <c r="E37" s="38">
        <f t="shared" si="18"/>
        <v>0</v>
      </c>
      <c r="F37" s="38">
        <f t="shared" si="18"/>
        <v>15</v>
      </c>
      <c r="G37" s="39">
        <f t="shared" si="18"/>
        <v>0</v>
      </c>
      <c r="H37" s="40"/>
      <c r="I37" s="41"/>
      <c r="J37" s="68"/>
      <c r="K37" s="68"/>
      <c r="L37" s="68"/>
      <c r="M37" s="74"/>
      <c r="N37" s="94">
        <v>3</v>
      </c>
      <c r="O37" s="41"/>
      <c r="P37" s="43">
        <v>30</v>
      </c>
      <c r="Q37" s="43"/>
      <c r="R37" s="43">
        <v>15</v>
      </c>
      <c r="S37" s="95"/>
      <c r="T37" s="77"/>
      <c r="U37" s="41"/>
      <c r="V37" s="68"/>
      <c r="W37" s="68"/>
      <c r="X37" s="68"/>
      <c r="Y37" s="71"/>
    </row>
    <row r="38" spans="1:25" s="14" customFormat="1" ht="24.95" customHeight="1">
      <c r="A38" s="159" t="s">
        <v>57</v>
      </c>
      <c r="B38" s="87">
        <f t="shared" si="12"/>
        <v>0</v>
      </c>
      <c r="C38" s="67">
        <f t="shared" si="13"/>
        <v>45</v>
      </c>
      <c r="D38" s="35">
        <f t="shared" si="14"/>
        <v>15</v>
      </c>
      <c r="E38" s="35">
        <f t="shared" si="15"/>
        <v>15</v>
      </c>
      <c r="F38" s="35">
        <f t="shared" si="16"/>
        <v>15</v>
      </c>
      <c r="G38" s="36">
        <f t="shared" si="17"/>
        <v>0</v>
      </c>
      <c r="H38" s="32"/>
      <c r="I38" s="33"/>
      <c r="J38" s="69"/>
      <c r="K38" s="69"/>
      <c r="L38" s="69"/>
      <c r="M38" s="75"/>
      <c r="N38" s="81">
        <v>3</v>
      </c>
      <c r="O38" s="33"/>
      <c r="P38" s="37">
        <v>15</v>
      </c>
      <c r="Q38" s="37">
        <v>15</v>
      </c>
      <c r="R38" s="37">
        <v>15</v>
      </c>
      <c r="S38" s="82"/>
      <c r="T38" s="79"/>
      <c r="U38" s="33"/>
      <c r="V38" s="69"/>
      <c r="W38" s="69"/>
      <c r="X38" s="69"/>
      <c r="Y38" s="72"/>
    </row>
    <row r="39" spans="1:25" s="14" customFormat="1" ht="24.95" customHeight="1">
      <c r="A39" s="159" t="s">
        <v>58</v>
      </c>
      <c r="B39" s="87">
        <f t="shared" si="12"/>
        <v>1</v>
      </c>
      <c r="C39" s="67">
        <f t="shared" si="13"/>
        <v>30</v>
      </c>
      <c r="D39" s="35">
        <f t="shared" si="14"/>
        <v>15</v>
      </c>
      <c r="E39" s="35">
        <f t="shared" si="15"/>
        <v>0</v>
      </c>
      <c r="F39" s="35">
        <f t="shared" si="16"/>
        <v>15</v>
      </c>
      <c r="G39" s="36">
        <f t="shared" si="17"/>
        <v>0</v>
      </c>
      <c r="H39" s="32"/>
      <c r="I39" s="33"/>
      <c r="J39" s="69"/>
      <c r="K39" s="69"/>
      <c r="L39" s="69"/>
      <c r="M39" s="75"/>
      <c r="N39" s="81">
        <v>2</v>
      </c>
      <c r="O39" s="33" t="s">
        <v>11</v>
      </c>
      <c r="P39" s="37">
        <v>15</v>
      </c>
      <c r="Q39" s="37"/>
      <c r="R39" s="37">
        <v>15</v>
      </c>
      <c r="S39" s="82"/>
      <c r="T39" s="79"/>
      <c r="U39" s="33"/>
      <c r="V39" s="69"/>
      <c r="W39" s="69"/>
      <c r="X39" s="69"/>
      <c r="Y39" s="72"/>
    </row>
    <row r="40" spans="1:25" s="14" customFormat="1" ht="24.95" customHeight="1">
      <c r="A40" s="159" t="s">
        <v>59</v>
      </c>
      <c r="B40" s="87">
        <f t="shared" si="12"/>
        <v>1</v>
      </c>
      <c r="C40" s="67">
        <f t="shared" si="13"/>
        <v>30</v>
      </c>
      <c r="D40" s="35">
        <f t="shared" si="14"/>
        <v>15</v>
      </c>
      <c r="E40" s="35">
        <f t="shared" si="15"/>
        <v>0</v>
      </c>
      <c r="F40" s="35">
        <f t="shared" si="16"/>
        <v>15</v>
      </c>
      <c r="G40" s="36">
        <f t="shared" si="17"/>
        <v>0</v>
      </c>
      <c r="H40" s="32"/>
      <c r="I40" s="33"/>
      <c r="J40" s="69"/>
      <c r="K40" s="69"/>
      <c r="L40" s="69"/>
      <c r="M40" s="75"/>
      <c r="N40" s="81">
        <v>2</v>
      </c>
      <c r="O40" s="33" t="s">
        <v>11</v>
      </c>
      <c r="P40" s="37">
        <v>15</v>
      </c>
      <c r="Q40" s="37"/>
      <c r="R40" s="37">
        <v>15</v>
      </c>
      <c r="S40" s="82"/>
      <c r="T40" s="79"/>
      <c r="U40" s="33"/>
      <c r="V40" s="69"/>
      <c r="W40" s="69"/>
      <c r="X40" s="69"/>
      <c r="Y40" s="72"/>
    </row>
    <row r="41" spans="1:25" s="14" customFormat="1" ht="24.95" customHeight="1">
      <c r="A41" s="159" t="s">
        <v>80</v>
      </c>
      <c r="B41" s="87">
        <f>COUNTIF(I41,"E")+COUNTIF(O41,"E")+COUNTIF(U41,"E")</f>
        <v>0</v>
      </c>
      <c r="C41" s="67">
        <f>SUM(D41:G41)</f>
        <v>30</v>
      </c>
      <c r="D41" s="35">
        <f>SUM(J41,P41,V41)</f>
        <v>15</v>
      </c>
      <c r="E41" s="35">
        <f>SUM(K41,Q41,W41)</f>
        <v>0</v>
      </c>
      <c r="F41" s="35">
        <f>SUM(L41,R41,X41)</f>
        <v>15</v>
      </c>
      <c r="G41" s="36">
        <f>SUM(M41,S41,Y41)</f>
        <v>0</v>
      </c>
      <c r="H41" s="32"/>
      <c r="I41" s="33"/>
      <c r="J41" s="69"/>
      <c r="K41" s="69"/>
      <c r="L41" s="69"/>
      <c r="M41" s="75"/>
      <c r="N41" s="81">
        <v>2</v>
      </c>
      <c r="O41" s="33"/>
      <c r="P41" s="37">
        <v>15</v>
      </c>
      <c r="Q41" s="37"/>
      <c r="R41" s="37">
        <v>15</v>
      </c>
      <c r="S41" s="82"/>
      <c r="T41" s="79"/>
      <c r="U41" s="33"/>
      <c r="V41" s="69"/>
      <c r="W41" s="69"/>
      <c r="X41" s="69"/>
      <c r="Y41" s="72"/>
    </row>
    <row r="42" spans="1:25" s="14" customFormat="1" ht="24.95" customHeight="1">
      <c r="A42" s="162" t="s">
        <v>60</v>
      </c>
      <c r="B42" s="112">
        <f t="shared" si="12"/>
        <v>0</v>
      </c>
      <c r="C42" s="100">
        <f t="shared" si="13"/>
        <v>45</v>
      </c>
      <c r="D42" s="101">
        <f t="shared" si="14"/>
        <v>30</v>
      </c>
      <c r="E42" s="101">
        <f t="shared" si="15"/>
        <v>0</v>
      </c>
      <c r="F42" s="101">
        <f t="shared" si="16"/>
        <v>15</v>
      </c>
      <c r="G42" s="102">
        <f t="shared" si="17"/>
        <v>0</v>
      </c>
      <c r="H42" s="103"/>
      <c r="I42" s="104"/>
      <c r="J42" s="105"/>
      <c r="K42" s="105"/>
      <c r="L42" s="105"/>
      <c r="M42" s="106"/>
      <c r="N42" s="107"/>
      <c r="O42" s="104"/>
      <c r="P42" s="108"/>
      <c r="Q42" s="108"/>
      <c r="R42" s="108"/>
      <c r="S42" s="109"/>
      <c r="T42" s="110">
        <v>3</v>
      </c>
      <c r="U42" s="104"/>
      <c r="V42" s="105">
        <v>30</v>
      </c>
      <c r="W42" s="105"/>
      <c r="X42" s="105">
        <v>15</v>
      </c>
      <c r="Y42" s="111"/>
    </row>
    <row r="43" spans="1:25" ht="24.95" customHeight="1">
      <c r="A43" s="163"/>
      <c r="B43" s="97"/>
      <c r="C43" s="97"/>
      <c r="D43" s="97"/>
      <c r="E43" s="97"/>
      <c r="F43" s="97"/>
      <c r="G43" s="97"/>
      <c r="H43" s="15"/>
      <c r="I43" s="15"/>
      <c r="J43" s="98"/>
      <c r="K43" s="98"/>
      <c r="L43" s="98"/>
      <c r="M43" s="98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99"/>
    </row>
    <row r="44" spans="1:25" s="13" customFormat="1" ht="30" customHeight="1">
      <c r="A44" s="61" t="s">
        <v>89</v>
      </c>
      <c r="B44" s="62"/>
      <c r="C44" s="62"/>
      <c r="D44" s="62"/>
      <c r="E44" s="62"/>
      <c r="F44" s="62"/>
      <c r="G44" s="62"/>
      <c r="H44" s="137"/>
      <c r="I44" s="137"/>
      <c r="J44" s="137"/>
      <c r="K44" s="137"/>
      <c r="L44" s="137"/>
      <c r="M44" s="137"/>
      <c r="N44" s="63"/>
      <c r="O44" s="64"/>
      <c r="P44" s="63"/>
      <c r="Q44" s="63"/>
      <c r="R44" s="63"/>
      <c r="S44" s="63"/>
      <c r="T44" s="63"/>
      <c r="U44" s="63"/>
      <c r="V44" s="63"/>
      <c r="W44" s="63"/>
      <c r="X44" s="63"/>
      <c r="Y44" s="65"/>
    </row>
    <row r="45" spans="1:25" s="14" customFormat="1" ht="24.95" customHeight="1">
      <c r="A45" s="159" t="s">
        <v>24</v>
      </c>
      <c r="B45" s="86">
        <f>COUNTIF(I45,"E")+COUNTIF(O45,"E")+COUNTIF(U45,"E")</f>
        <v>0</v>
      </c>
      <c r="C45" s="66">
        <f>SUM(D45:G45)</f>
        <v>45</v>
      </c>
      <c r="D45" s="38">
        <f>SUM(J45,P45,V45)</f>
        <v>0</v>
      </c>
      <c r="E45" s="38">
        <f>SUM(K45,Q45,W45)</f>
        <v>0</v>
      </c>
      <c r="F45" s="38">
        <f>SUM(L45,R45,X45)</f>
        <v>0</v>
      </c>
      <c r="G45" s="39">
        <f>SUM(M45,S45,Y45)</f>
        <v>45</v>
      </c>
      <c r="H45" s="40"/>
      <c r="I45" s="41"/>
      <c r="J45" s="68"/>
      <c r="K45" s="68"/>
      <c r="L45" s="68"/>
      <c r="M45" s="74"/>
      <c r="N45" s="81">
        <v>4</v>
      </c>
      <c r="O45" s="33"/>
      <c r="P45" s="37"/>
      <c r="Q45" s="37"/>
      <c r="R45" s="37"/>
      <c r="S45" s="82">
        <v>45</v>
      </c>
      <c r="T45" s="77"/>
      <c r="U45" s="41"/>
      <c r="V45" s="68"/>
      <c r="W45" s="68"/>
      <c r="X45" s="68"/>
      <c r="Y45" s="71"/>
    </row>
    <row r="46" spans="1:25" s="14" customFormat="1" ht="24.95" customHeight="1">
      <c r="A46" s="161" t="s">
        <v>47</v>
      </c>
      <c r="B46" s="86">
        <f t="shared" ref="B46:B62" si="19">COUNTIF(I46,"E")+COUNTIF(O46,"E")+COUNTIF(U46,"E")</f>
        <v>0</v>
      </c>
      <c r="C46" s="66">
        <f t="shared" ref="C46:C62" si="20">SUM(D46:G46)</f>
        <v>45</v>
      </c>
      <c r="D46" s="38">
        <f t="shared" ref="D46:D62" si="21">SUM(J46,P46,V46)</f>
        <v>30</v>
      </c>
      <c r="E46" s="38">
        <f t="shared" ref="E46:E62" si="22">SUM(K46,Q46,W46)</f>
        <v>0</v>
      </c>
      <c r="F46" s="38">
        <f t="shared" ref="F46:F62" si="23">SUM(L46,R46,X46)</f>
        <v>0</v>
      </c>
      <c r="G46" s="39">
        <f t="shared" ref="G46:G62" si="24">SUM(M46,S46,Y46)</f>
        <v>15</v>
      </c>
      <c r="H46" s="40"/>
      <c r="I46" s="41"/>
      <c r="J46" s="68"/>
      <c r="K46" s="68"/>
      <c r="L46" s="68"/>
      <c r="M46" s="74"/>
      <c r="N46" s="94">
        <v>4</v>
      </c>
      <c r="O46" s="41"/>
      <c r="P46" s="43">
        <v>30</v>
      </c>
      <c r="Q46" s="43"/>
      <c r="R46" s="43"/>
      <c r="S46" s="95">
        <v>15</v>
      </c>
      <c r="T46" s="93"/>
      <c r="U46" s="41"/>
      <c r="V46" s="68"/>
      <c r="W46" s="68"/>
      <c r="X46" s="68"/>
      <c r="Y46" s="71"/>
    </row>
    <row r="47" spans="1:25" s="14" customFormat="1" ht="24.95" customHeight="1">
      <c r="A47" s="161" t="s">
        <v>48</v>
      </c>
      <c r="B47" s="86">
        <f t="shared" si="19"/>
        <v>0</v>
      </c>
      <c r="C47" s="66">
        <f t="shared" si="20"/>
        <v>45</v>
      </c>
      <c r="D47" s="38">
        <f t="shared" si="21"/>
        <v>30</v>
      </c>
      <c r="E47" s="38">
        <f t="shared" si="22"/>
        <v>0</v>
      </c>
      <c r="F47" s="38">
        <f t="shared" si="23"/>
        <v>15</v>
      </c>
      <c r="G47" s="39">
        <f t="shared" si="24"/>
        <v>0</v>
      </c>
      <c r="H47" s="40"/>
      <c r="I47" s="41"/>
      <c r="J47" s="68"/>
      <c r="K47" s="68"/>
      <c r="L47" s="68"/>
      <c r="M47" s="74"/>
      <c r="N47" s="94">
        <v>3</v>
      </c>
      <c r="O47" s="41"/>
      <c r="P47" s="43">
        <v>30</v>
      </c>
      <c r="Q47" s="43"/>
      <c r="R47" s="43">
        <v>15</v>
      </c>
      <c r="S47" s="95"/>
      <c r="T47" s="93"/>
      <c r="U47" s="41"/>
      <c r="V47" s="68"/>
      <c r="W47" s="68"/>
      <c r="X47" s="68"/>
      <c r="Y47" s="71"/>
    </row>
    <row r="48" spans="1:25" s="14" customFormat="1" ht="24.95" customHeight="1">
      <c r="A48" s="161" t="s">
        <v>86</v>
      </c>
      <c r="B48" s="86">
        <f t="shared" si="19"/>
        <v>0</v>
      </c>
      <c r="C48" s="66">
        <f t="shared" si="20"/>
        <v>30</v>
      </c>
      <c r="D48" s="38">
        <f t="shared" si="21"/>
        <v>15</v>
      </c>
      <c r="E48" s="38">
        <f t="shared" si="22"/>
        <v>0</v>
      </c>
      <c r="F48" s="38">
        <f t="shared" si="23"/>
        <v>0</v>
      </c>
      <c r="G48" s="39">
        <f t="shared" si="24"/>
        <v>15</v>
      </c>
      <c r="H48" s="40"/>
      <c r="I48" s="41"/>
      <c r="J48" s="68"/>
      <c r="K48" s="68"/>
      <c r="L48" s="68"/>
      <c r="M48" s="74"/>
      <c r="N48" s="94">
        <v>2</v>
      </c>
      <c r="O48" s="41"/>
      <c r="P48" s="43">
        <v>15</v>
      </c>
      <c r="Q48" s="43"/>
      <c r="R48" s="43"/>
      <c r="S48" s="95">
        <v>15</v>
      </c>
      <c r="T48" s="93"/>
      <c r="U48" s="41"/>
      <c r="V48" s="68"/>
      <c r="W48" s="68"/>
      <c r="X48" s="68"/>
      <c r="Y48" s="71"/>
    </row>
    <row r="49" spans="1:25" s="14" customFormat="1" ht="24.95" customHeight="1">
      <c r="A49" s="161" t="s">
        <v>81</v>
      </c>
      <c r="B49" s="86">
        <f t="shared" si="19"/>
        <v>0</v>
      </c>
      <c r="C49" s="66">
        <f t="shared" si="20"/>
        <v>30</v>
      </c>
      <c r="D49" s="38">
        <f t="shared" si="21"/>
        <v>15</v>
      </c>
      <c r="E49" s="38">
        <f t="shared" si="22"/>
        <v>0</v>
      </c>
      <c r="F49" s="38">
        <f t="shared" si="23"/>
        <v>0</v>
      </c>
      <c r="G49" s="39">
        <f t="shared" si="24"/>
        <v>15</v>
      </c>
      <c r="H49" s="40"/>
      <c r="I49" s="41"/>
      <c r="J49" s="68"/>
      <c r="K49" s="68"/>
      <c r="L49" s="68"/>
      <c r="M49" s="74"/>
      <c r="N49" s="94">
        <v>2</v>
      </c>
      <c r="O49" s="41"/>
      <c r="P49" s="43">
        <v>15</v>
      </c>
      <c r="Q49" s="43"/>
      <c r="R49" s="43"/>
      <c r="S49" s="95">
        <v>15</v>
      </c>
      <c r="T49" s="93"/>
      <c r="U49" s="41"/>
      <c r="V49" s="68"/>
      <c r="W49" s="68"/>
      <c r="X49" s="68"/>
      <c r="Y49" s="71"/>
    </row>
    <row r="50" spans="1:25" s="14" customFormat="1" ht="24.95" customHeight="1">
      <c r="A50" s="161" t="s">
        <v>33</v>
      </c>
      <c r="B50" s="86"/>
      <c r="C50" s="66">
        <f t="shared" si="20"/>
        <v>15</v>
      </c>
      <c r="D50" s="38">
        <f t="shared" si="21"/>
        <v>0</v>
      </c>
      <c r="E50" s="38">
        <f t="shared" si="22"/>
        <v>0</v>
      </c>
      <c r="F50" s="38">
        <f t="shared" si="23"/>
        <v>0</v>
      </c>
      <c r="G50" s="39">
        <f t="shared" si="24"/>
        <v>15</v>
      </c>
      <c r="H50" s="40"/>
      <c r="I50" s="41"/>
      <c r="J50" s="68"/>
      <c r="K50" s="68"/>
      <c r="L50" s="68"/>
      <c r="M50" s="74"/>
      <c r="N50" s="94">
        <v>1</v>
      </c>
      <c r="O50" s="41"/>
      <c r="P50" s="43"/>
      <c r="Q50" s="43"/>
      <c r="R50" s="43"/>
      <c r="S50" s="95">
        <v>15</v>
      </c>
      <c r="T50" s="93"/>
      <c r="U50" s="41"/>
      <c r="V50" s="68"/>
      <c r="W50" s="68"/>
      <c r="X50" s="68"/>
      <c r="Y50" s="71"/>
    </row>
    <row r="51" spans="1:25" s="14" customFormat="1" ht="24.95" customHeight="1">
      <c r="A51" s="161" t="s">
        <v>21</v>
      </c>
      <c r="B51" s="86">
        <f>COUNTIF(I51,"E")+COUNTIF(O51,"E")+COUNTIF(U51,"E")</f>
        <v>0</v>
      </c>
      <c r="C51" s="66">
        <f>SUM(D51:G51)</f>
        <v>60</v>
      </c>
      <c r="D51" s="38">
        <f t="shared" ref="D51:G52" si="25">SUM(J51,P51,V51)</f>
        <v>0</v>
      </c>
      <c r="E51" s="38">
        <f t="shared" si="25"/>
        <v>0</v>
      </c>
      <c r="F51" s="38">
        <f t="shared" si="25"/>
        <v>0</v>
      </c>
      <c r="G51" s="39">
        <f t="shared" si="25"/>
        <v>60</v>
      </c>
      <c r="H51" s="40"/>
      <c r="I51" s="41"/>
      <c r="J51" s="68"/>
      <c r="K51" s="68"/>
      <c r="L51" s="68"/>
      <c r="M51" s="74"/>
      <c r="N51" s="94"/>
      <c r="O51" s="41"/>
      <c r="P51" s="43"/>
      <c r="Q51" s="43"/>
      <c r="R51" s="43"/>
      <c r="S51" s="95"/>
      <c r="T51" s="93">
        <v>11</v>
      </c>
      <c r="U51" s="41"/>
      <c r="V51" s="68"/>
      <c r="W51" s="68"/>
      <c r="X51" s="68"/>
      <c r="Y51" s="71">
        <v>60</v>
      </c>
    </row>
    <row r="52" spans="1:25" s="14" customFormat="1" ht="24.95" customHeight="1">
      <c r="A52" s="161" t="s">
        <v>20</v>
      </c>
      <c r="B52" s="86">
        <f>COUNTIF(I52,"E")+COUNTIF(O52,"E")+COUNTIF(U52,"E")</f>
        <v>0</v>
      </c>
      <c r="C52" s="66">
        <f>SUM(D52:G52)</f>
        <v>45</v>
      </c>
      <c r="D52" s="38">
        <f t="shared" si="25"/>
        <v>0</v>
      </c>
      <c r="E52" s="38">
        <f t="shared" si="25"/>
        <v>0</v>
      </c>
      <c r="F52" s="38">
        <f t="shared" si="25"/>
        <v>0</v>
      </c>
      <c r="G52" s="39">
        <f t="shared" si="25"/>
        <v>45</v>
      </c>
      <c r="H52" s="40"/>
      <c r="I52" s="41"/>
      <c r="J52" s="68"/>
      <c r="K52" s="68"/>
      <c r="L52" s="68"/>
      <c r="M52" s="74"/>
      <c r="N52" s="94"/>
      <c r="O52" s="41"/>
      <c r="P52" s="43"/>
      <c r="Q52" s="43"/>
      <c r="R52" s="43"/>
      <c r="S52" s="95"/>
      <c r="T52" s="93">
        <v>3</v>
      </c>
      <c r="U52" s="41"/>
      <c r="V52" s="68"/>
      <c r="W52" s="68"/>
      <c r="X52" s="68"/>
      <c r="Y52" s="71">
        <v>45</v>
      </c>
    </row>
    <row r="53" spans="1:25" s="14" customFormat="1" ht="24.95" customHeight="1">
      <c r="A53" s="161" t="s">
        <v>76</v>
      </c>
      <c r="B53" s="86">
        <f t="shared" si="19"/>
        <v>0</v>
      </c>
      <c r="C53" s="66">
        <f t="shared" si="20"/>
        <v>45</v>
      </c>
      <c r="D53" s="38">
        <f t="shared" si="21"/>
        <v>0</v>
      </c>
      <c r="E53" s="38">
        <f t="shared" si="22"/>
        <v>0</v>
      </c>
      <c r="F53" s="38">
        <f t="shared" si="23"/>
        <v>45</v>
      </c>
      <c r="G53" s="39">
        <f t="shared" si="24"/>
        <v>0</v>
      </c>
      <c r="H53" s="40"/>
      <c r="I53" s="41"/>
      <c r="J53" s="68"/>
      <c r="K53" s="68"/>
      <c r="L53" s="68"/>
      <c r="M53" s="74"/>
      <c r="N53" s="94"/>
      <c r="O53" s="41"/>
      <c r="P53" s="43"/>
      <c r="Q53" s="43"/>
      <c r="R53" s="43"/>
      <c r="S53" s="95"/>
      <c r="T53" s="93">
        <v>3</v>
      </c>
      <c r="U53" s="41"/>
      <c r="V53" s="68"/>
      <c r="W53" s="68"/>
      <c r="X53" s="68">
        <v>45</v>
      </c>
      <c r="Y53" s="71"/>
    </row>
    <row r="54" spans="1:25" s="14" customFormat="1" ht="24.95" customHeight="1">
      <c r="A54" s="164" t="s">
        <v>84</v>
      </c>
      <c r="B54" s="86">
        <f t="shared" si="19"/>
        <v>0</v>
      </c>
      <c r="C54" s="66">
        <f t="shared" si="20"/>
        <v>30</v>
      </c>
      <c r="D54" s="38">
        <f t="shared" si="21"/>
        <v>15</v>
      </c>
      <c r="E54" s="38">
        <f t="shared" si="22"/>
        <v>0</v>
      </c>
      <c r="F54" s="38">
        <f t="shared" si="23"/>
        <v>0</v>
      </c>
      <c r="G54" s="39">
        <f t="shared" si="24"/>
        <v>15</v>
      </c>
      <c r="H54" s="40"/>
      <c r="I54" s="41"/>
      <c r="J54" s="68"/>
      <c r="K54" s="68"/>
      <c r="L54" s="68"/>
      <c r="M54" s="74"/>
      <c r="N54" s="94"/>
      <c r="O54" s="41"/>
      <c r="P54" s="43"/>
      <c r="Q54" s="43"/>
      <c r="R54" s="43"/>
      <c r="S54" s="95"/>
      <c r="T54" s="93">
        <v>2</v>
      </c>
      <c r="U54" s="41"/>
      <c r="V54" s="68">
        <v>15</v>
      </c>
      <c r="W54" s="68"/>
      <c r="X54" s="68"/>
      <c r="Y54" s="71">
        <v>15</v>
      </c>
    </row>
    <row r="55" spans="1:25" s="14" customFormat="1" ht="24.95" customHeight="1">
      <c r="A55" s="158" t="s">
        <v>52</v>
      </c>
      <c r="B55" s="86">
        <f>COUNTIF(I55,"E")+COUNTIF(O55,"E")+COUNTIF(U55,"E")</f>
        <v>0</v>
      </c>
      <c r="C55" s="66">
        <f>SUM(D55:G55)</f>
        <v>0</v>
      </c>
      <c r="D55" s="38">
        <f t="shared" ref="D55:G56" si="26">SUM(J55,P55,V55)</f>
        <v>0</v>
      </c>
      <c r="E55" s="38">
        <f t="shared" si="26"/>
        <v>0</v>
      </c>
      <c r="F55" s="38">
        <f t="shared" si="26"/>
        <v>0</v>
      </c>
      <c r="G55" s="39">
        <f t="shared" si="26"/>
        <v>0</v>
      </c>
      <c r="H55" s="40"/>
      <c r="I55" s="41"/>
      <c r="J55" s="68"/>
      <c r="K55" s="68"/>
      <c r="L55" s="68"/>
      <c r="M55" s="74"/>
      <c r="N55" s="94"/>
      <c r="O55" s="41"/>
      <c r="P55" s="43"/>
      <c r="Q55" s="43"/>
      <c r="R55" s="43"/>
      <c r="S55" s="95"/>
      <c r="T55" s="93"/>
      <c r="U55" s="41"/>
      <c r="V55" s="68"/>
      <c r="W55" s="68"/>
      <c r="X55" s="68"/>
      <c r="Y55" s="71"/>
    </row>
    <row r="56" spans="1:25" s="14" customFormat="1" ht="24.95" customHeight="1">
      <c r="A56" s="158" t="s">
        <v>71</v>
      </c>
      <c r="B56" s="86">
        <f>COUNTIF(I56,"E")+COUNTIF(O56,"E")+COUNTIF(U56,"E")</f>
        <v>0</v>
      </c>
      <c r="C56" s="66">
        <f>SUM(D56:G56)</f>
        <v>0</v>
      </c>
      <c r="D56" s="38">
        <f t="shared" si="26"/>
        <v>0</v>
      </c>
      <c r="E56" s="38">
        <f t="shared" si="26"/>
        <v>0</v>
      </c>
      <c r="F56" s="38">
        <f t="shared" si="26"/>
        <v>0</v>
      </c>
      <c r="G56" s="39">
        <f t="shared" si="26"/>
        <v>0</v>
      </c>
      <c r="H56" s="40"/>
      <c r="I56" s="41"/>
      <c r="J56" s="68"/>
      <c r="K56" s="68"/>
      <c r="L56" s="68"/>
      <c r="M56" s="74"/>
      <c r="N56" s="94"/>
      <c r="O56" s="41"/>
      <c r="P56" s="43"/>
      <c r="Q56" s="43"/>
      <c r="R56" s="43"/>
      <c r="S56" s="95"/>
      <c r="T56" s="93"/>
      <c r="U56" s="41"/>
      <c r="V56" s="68"/>
      <c r="W56" s="68"/>
      <c r="X56" s="68"/>
      <c r="Y56" s="71"/>
    </row>
    <row r="57" spans="1:25" s="14" customFormat="1" ht="24.95" customHeight="1">
      <c r="A57" s="164" t="s">
        <v>22</v>
      </c>
      <c r="B57" s="86">
        <f t="shared" si="19"/>
        <v>0</v>
      </c>
      <c r="C57" s="66">
        <f t="shared" si="20"/>
        <v>30</v>
      </c>
      <c r="D57" s="38">
        <f t="shared" si="21"/>
        <v>15</v>
      </c>
      <c r="E57" s="38">
        <f t="shared" si="22"/>
        <v>15</v>
      </c>
      <c r="F57" s="38">
        <f t="shared" si="23"/>
        <v>0</v>
      </c>
      <c r="G57" s="39">
        <f t="shared" si="24"/>
        <v>0</v>
      </c>
      <c r="H57" s="40"/>
      <c r="I57" s="41"/>
      <c r="J57" s="68"/>
      <c r="K57" s="68"/>
      <c r="L57" s="68"/>
      <c r="M57" s="74"/>
      <c r="N57" s="94"/>
      <c r="O57" s="41"/>
      <c r="P57" s="43"/>
      <c r="Q57" s="43"/>
      <c r="R57" s="43"/>
      <c r="S57" s="95"/>
      <c r="T57" s="93">
        <v>2</v>
      </c>
      <c r="U57" s="41"/>
      <c r="V57" s="68">
        <v>15</v>
      </c>
      <c r="W57" s="68">
        <v>15</v>
      </c>
      <c r="X57" s="68"/>
      <c r="Y57" s="71"/>
    </row>
    <row r="58" spans="1:25" s="14" customFormat="1" ht="24.95" customHeight="1">
      <c r="A58" s="158" t="s">
        <v>50</v>
      </c>
      <c r="B58" s="86"/>
      <c r="C58" s="66"/>
      <c r="D58" s="38"/>
      <c r="E58" s="38"/>
      <c r="F58" s="38"/>
      <c r="G58" s="39"/>
      <c r="H58" s="40"/>
      <c r="I58" s="41"/>
      <c r="J58" s="68"/>
      <c r="K58" s="68"/>
      <c r="L58" s="68"/>
      <c r="M58" s="74"/>
      <c r="N58" s="94"/>
      <c r="O58" s="41"/>
      <c r="P58" s="43"/>
      <c r="Q58" s="43"/>
      <c r="R58" s="43"/>
      <c r="S58" s="95"/>
      <c r="T58" s="93"/>
      <c r="U58" s="41"/>
      <c r="V58" s="68"/>
      <c r="W58" s="68"/>
      <c r="X58" s="68"/>
      <c r="Y58" s="71"/>
    </row>
    <row r="59" spans="1:25" s="14" customFormat="1" ht="24.95" customHeight="1">
      <c r="A59" s="165" t="s">
        <v>51</v>
      </c>
      <c r="B59" s="86"/>
      <c r="C59" s="66"/>
      <c r="D59" s="38"/>
      <c r="E59" s="38"/>
      <c r="F59" s="38"/>
      <c r="G59" s="39"/>
      <c r="H59" s="40"/>
      <c r="I59" s="41"/>
      <c r="J59" s="68"/>
      <c r="K59" s="68"/>
      <c r="L59" s="68"/>
      <c r="M59" s="74"/>
      <c r="N59" s="94"/>
      <c r="O59" s="41"/>
      <c r="P59" s="43"/>
      <c r="Q59" s="43"/>
      <c r="R59" s="43"/>
      <c r="S59" s="95"/>
      <c r="T59" s="93"/>
      <c r="U59" s="41"/>
      <c r="V59" s="68"/>
      <c r="W59" s="68"/>
      <c r="X59" s="68"/>
      <c r="Y59" s="71"/>
    </row>
    <row r="60" spans="1:25" s="14" customFormat="1" ht="24.95" customHeight="1">
      <c r="A60" s="164" t="s">
        <v>27</v>
      </c>
      <c r="B60" s="86">
        <f t="shared" si="19"/>
        <v>0</v>
      </c>
      <c r="C60" s="66">
        <f t="shared" si="20"/>
        <v>30</v>
      </c>
      <c r="D60" s="38">
        <f t="shared" si="21"/>
        <v>15</v>
      </c>
      <c r="E60" s="38">
        <f t="shared" si="22"/>
        <v>0</v>
      </c>
      <c r="F60" s="38">
        <f t="shared" si="23"/>
        <v>15</v>
      </c>
      <c r="G60" s="39">
        <f t="shared" si="24"/>
        <v>0</v>
      </c>
      <c r="H60" s="40"/>
      <c r="I60" s="41"/>
      <c r="J60" s="68"/>
      <c r="K60" s="68"/>
      <c r="L60" s="68"/>
      <c r="M60" s="74"/>
      <c r="N60" s="94"/>
      <c r="O60" s="41"/>
      <c r="P60" s="43"/>
      <c r="Q60" s="43"/>
      <c r="R60" s="43"/>
      <c r="S60" s="95"/>
      <c r="T60" s="93">
        <v>2</v>
      </c>
      <c r="U60" s="41"/>
      <c r="V60" s="68">
        <v>15</v>
      </c>
      <c r="W60" s="68"/>
      <c r="X60" s="68">
        <v>15</v>
      </c>
      <c r="Y60" s="71"/>
    </row>
    <row r="61" spans="1:25" s="14" customFormat="1" ht="24.95" customHeight="1">
      <c r="A61" s="158" t="s">
        <v>54</v>
      </c>
      <c r="B61" s="86">
        <f t="shared" si="19"/>
        <v>0</v>
      </c>
      <c r="C61" s="66">
        <f t="shared" si="20"/>
        <v>0</v>
      </c>
      <c r="D61" s="38">
        <f t="shared" si="21"/>
        <v>0</v>
      </c>
      <c r="E61" s="38">
        <f t="shared" si="22"/>
        <v>0</v>
      </c>
      <c r="F61" s="38">
        <f t="shared" si="23"/>
        <v>0</v>
      </c>
      <c r="G61" s="39">
        <f t="shared" si="24"/>
        <v>0</v>
      </c>
      <c r="H61" s="40"/>
      <c r="I61" s="41"/>
      <c r="J61" s="68"/>
      <c r="K61" s="68"/>
      <c r="L61" s="68"/>
      <c r="M61" s="74"/>
      <c r="N61" s="94"/>
      <c r="O61" s="41"/>
      <c r="P61" s="43"/>
      <c r="Q61" s="43"/>
      <c r="R61" s="43"/>
      <c r="S61" s="95"/>
      <c r="T61" s="93"/>
      <c r="U61" s="41"/>
      <c r="V61" s="68"/>
      <c r="W61" s="68"/>
      <c r="X61" s="68"/>
      <c r="Y61" s="71"/>
    </row>
    <row r="62" spans="1:25" s="14" customFormat="1" ht="24.95" customHeight="1">
      <c r="A62" s="165" t="s">
        <v>55</v>
      </c>
      <c r="B62" s="86">
        <f t="shared" si="19"/>
        <v>0</v>
      </c>
      <c r="C62" s="66">
        <f t="shared" si="20"/>
        <v>0</v>
      </c>
      <c r="D62" s="38">
        <f t="shared" si="21"/>
        <v>0</v>
      </c>
      <c r="E62" s="38">
        <f t="shared" si="22"/>
        <v>0</v>
      </c>
      <c r="F62" s="38">
        <f t="shared" si="23"/>
        <v>0</v>
      </c>
      <c r="G62" s="39">
        <f t="shared" si="24"/>
        <v>0</v>
      </c>
      <c r="H62" s="40"/>
      <c r="I62" s="41"/>
      <c r="J62" s="68"/>
      <c r="K62" s="68"/>
      <c r="L62" s="68"/>
      <c r="M62" s="74"/>
      <c r="N62" s="94"/>
      <c r="O62" s="41"/>
      <c r="P62" s="43"/>
      <c r="Q62" s="43"/>
      <c r="R62" s="43"/>
      <c r="S62" s="95"/>
      <c r="T62" s="93"/>
      <c r="U62" s="41"/>
      <c r="V62" s="68"/>
      <c r="W62" s="68"/>
      <c r="X62" s="68"/>
      <c r="Y62" s="71"/>
    </row>
    <row r="63" spans="1:25" ht="20.100000000000001" customHeight="1">
      <c r="A63" s="26"/>
      <c r="B63" s="113"/>
      <c r="C63" s="113"/>
      <c r="D63" s="114" t="s">
        <v>15</v>
      </c>
      <c r="E63" s="114" t="s">
        <v>16</v>
      </c>
      <c r="F63" s="114" t="s">
        <v>17</v>
      </c>
      <c r="G63" s="115" t="s">
        <v>18</v>
      </c>
      <c r="H63" s="29"/>
      <c r="I63" s="29"/>
      <c r="J63" s="114" t="s">
        <v>15</v>
      </c>
      <c r="K63" s="114" t="s">
        <v>16</v>
      </c>
      <c r="L63" s="114" t="s">
        <v>17</v>
      </c>
      <c r="M63" s="116" t="s">
        <v>18</v>
      </c>
      <c r="N63" s="117"/>
      <c r="O63" s="29"/>
      <c r="P63" s="114" t="s">
        <v>15</v>
      </c>
      <c r="Q63" s="114" t="s">
        <v>16</v>
      </c>
      <c r="R63" s="114" t="s">
        <v>17</v>
      </c>
      <c r="S63" s="118" t="s">
        <v>18</v>
      </c>
      <c r="T63" s="29"/>
      <c r="U63" s="29"/>
      <c r="V63" s="114" t="s">
        <v>15</v>
      </c>
      <c r="W63" s="114" t="s">
        <v>16</v>
      </c>
      <c r="X63" s="114" t="s">
        <v>17</v>
      </c>
      <c r="Y63" s="119" t="s">
        <v>18</v>
      </c>
    </row>
    <row r="64" spans="1:25" ht="63" customHeight="1">
      <c r="A64" s="168" t="s">
        <v>49</v>
      </c>
      <c r="B64" s="120">
        <f>SUM(B13:B62)</f>
        <v>6</v>
      </c>
      <c r="C64" s="121">
        <f t="shared" ref="C64:G64" si="27">SUM(C13:C62)</f>
        <v>1191</v>
      </c>
      <c r="D64" s="122">
        <f t="shared" si="27"/>
        <v>514</v>
      </c>
      <c r="E64" s="122">
        <f t="shared" si="27"/>
        <v>75</v>
      </c>
      <c r="F64" s="122">
        <f t="shared" si="27"/>
        <v>360</v>
      </c>
      <c r="G64" s="123">
        <f t="shared" si="27"/>
        <v>242</v>
      </c>
      <c r="H64" s="124">
        <f>SUM(H13:H62)</f>
        <v>30</v>
      </c>
      <c r="I64" s="125" t="str">
        <f>TEXT(COUNTIFS(I13:I62,"E"),0)</f>
        <v>4</v>
      </c>
      <c r="J64" s="122">
        <f>SUM(J13:J62)</f>
        <v>214</v>
      </c>
      <c r="K64" s="122">
        <f>SUM(K13:K62)</f>
        <v>15</v>
      </c>
      <c r="L64" s="122">
        <f>SUM(L13:L62)</f>
        <v>180</v>
      </c>
      <c r="M64" s="126">
        <f>SUM(M13:M62)</f>
        <v>15</v>
      </c>
      <c r="N64" s="127">
        <f t="shared" ref="N64" si="28">SUM(N13:N62)</f>
        <v>30</v>
      </c>
      <c r="O64" s="125" t="str">
        <f t="shared" ref="O64" si="29">TEXT(COUNTIFS(O13:O62,"E"),0)</f>
        <v>2</v>
      </c>
      <c r="P64" s="122">
        <f t="shared" ref="P64:T64" si="30">SUM(P13:P62)</f>
        <v>195</v>
      </c>
      <c r="Q64" s="122">
        <f t="shared" si="30"/>
        <v>15</v>
      </c>
      <c r="R64" s="122">
        <f t="shared" si="30"/>
        <v>105</v>
      </c>
      <c r="S64" s="128">
        <f t="shared" si="30"/>
        <v>107</v>
      </c>
      <c r="T64" s="129">
        <f t="shared" si="30"/>
        <v>30</v>
      </c>
      <c r="U64" s="125" t="str">
        <f t="shared" ref="U64" si="31">TEXT(COUNTIFS(U13:U62,"E"),0)</f>
        <v>0</v>
      </c>
      <c r="V64" s="122">
        <f t="shared" ref="V64:Y64" si="32">SUM(V13:V62)</f>
        <v>105</v>
      </c>
      <c r="W64" s="122">
        <f t="shared" si="32"/>
        <v>45</v>
      </c>
      <c r="X64" s="122">
        <f t="shared" si="32"/>
        <v>75</v>
      </c>
      <c r="Y64" s="130">
        <f t="shared" si="32"/>
        <v>120</v>
      </c>
    </row>
    <row r="65" spans="1:25" ht="24" customHeight="1">
      <c r="A65" s="16"/>
      <c r="B65" s="170" t="s">
        <v>5</v>
      </c>
      <c r="C65" s="17"/>
      <c r="D65" s="17"/>
      <c r="E65" s="17"/>
      <c r="F65" s="17"/>
      <c r="G65" s="17"/>
      <c r="H65" s="17"/>
      <c r="I65" s="17"/>
      <c r="J65" s="132"/>
      <c r="K65" s="171">
        <f>(VALUE(J64)+VALUE(K64)+VALUE(L64)+VALUE(M64))</f>
        <v>424</v>
      </c>
      <c r="L65" s="133"/>
      <c r="M65" s="134"/>
      <c r="N65" s="18"/>
      <c r="O65" s="17"/>
      <c r="P65" s="132"/>
      <c r="Q65" s="171">
        <f>(VALUE(P64)+VALUE(Q64)+VALUE(R64)+VALUE(S64))</f>
        <v>422</v>
      </c>
      <c r="R65" s="133"/>
      <c r="S65" s="134"/>
      <c r="T65" s="18"/>
      <c r="U65" s="17"/>
      <c r="V65" s="132"/>
      <c r="W65" s="171" t="str">
        <f>TEXT(V64+W64+X64+Y64,0)</f>
        <v>345</v>
      </c>
      <c r="X65" s="133"/>
      <c r="Y65" s="135"/>
    </row>
    <row r="66" spans="1:25" ht="24.95" customHeight="1">
      <c r="A66" s="16"/>
      <c r="B66" s="17"/>
      <c r="C66" s="17"/>
      <c r="D66" s="17"/>
      <c r="E66" s="17"/>
      <c r="F66" s="17"/>
      <c r="G66" s="17"/>
      <c r="H66" s="17"/>
      <c r="I66" s="17"/>
      <c r="J66" s="17"/>
      <c r="K66" s="131"/>
      <c r="L66" s="131"/>
      <c r="M66" s="17"/>
      <c r="N66" s="17"/>
      <c r="O66" s="17"/>
      <c r="P66" s="17"/>
      <c r="Q66" s="131"/>
      <c r="R66" s="131"/>
      <c r="S66" s="17"/>
      <c r="T66" s="17"/>
      <c r="U66" s="17"/>
      <c r="V66" s="17"/>
      <c r="W66" s="131"/>
      <c r="X66" s="131"/>
      <c r="Y66" s="31"/>
    </row>
    <row r="67" spans="1:25" s="13" customFormat="1" ht="30" customHeight="1">
      <c r="A67" s="61" t="s">
        <v>90</v>
      </c>
      <c r="B67" s="62"/>
      <c r="C67" s="62"/>
      <c r="D67" s="62"/>
      <c r="E67" s="62"/>
      <c r="F67" s="62"/>
      <c r="G67" s="62"/>
      <c r="H67" s="137"/>
      <c r="I67" s="137"/>
      <c r="J67" s="137"/>
      <c r="K67" s="137"/>
      <c r="L67" s="137"/>
      <c r="M67" s="137"/>
      <c r="N67" s="63"/>
      <c r="O67" s="64"/>
      <c r="P67" s="63"/>
      <c r="Q67" s="63"/>
      <c r="R67" s="63"/>
      <c r="S67" s="63"/>
      <c r="T67" s="63"/>
      <c r="U67" s="63"/>
      <c r="V67" s="63"/>
      <c r="W67" s="63"/>
      <c r="X67" s="63"/>
      <c r="Y67" s="65"/>
    </row>
    <row r="68" spans="1:25" s="14" customFormat="1" ht="24.95" customHeight="1">
      <c r="A68" s="159" t="s">
        <v>24</v>
      </c>
      <c r="B68" s="86">
        <f t="shared" ref="B68:B78" si="33">COUNTIF(I68,"E")+COUNTIF(O68,"E")+COUNTIF(U68,"E")</f>
        <v>0</v>
      </c>
      <c r="C68" s="66">
        <f t="shared" ref="C68:C87" si="34">SUM(D68:G68)</f>
        <v>45</v>
      </c>
      <c r="D68" s="38">
        <f t="shared" ref="D68:G68" si="35">SUM(J68,P68,V68)</f>
        <v>0</v>
      </c>
      <c r="E68" s="38">
        <f t="shared" si="35"/>
        <v>0</v>
      </c>
      <c r="F68" s="38">
        <f t="shared" si="35"/>
        <v>0</v>
      </c>
      <c r="G68" s="39">
        <f t="shared" si="35"/>
        <v>45</v>
      </c>
      <c r="H68" s="40"/>
      <c r="I68" s="41"/>
      <c r="J68" s="42"/>
      <c r="K68" s="42"/>
      <c r="L68" s="42"/>
      <c r="M68" s="92"/>
      <c r="N68" s="81">
        <v>4</v>
      </c>
      <c r="O68" s="33"/>
      <c r="P68" s="37"/>
      <c r="Q68" s="37"/>
      <c r="R68" s="37"/>
      <c r="S68" s="82">
        <v>45</v>
      </c>
      <c r="T68" s="77"/>
      <c r="U68" s="41"/>
      <c r="V68" s="42"/>
      <c r="W68" s="42"/>
      <c r="X68" s="42"/>
      <c r="Y68" s="44"/>
    </row>
    <row r="69" spans="1:25" s="14" customFormat="1" ht="24.95" customHeight="1">
      <c r="A69" s="159" t="s">
        <v>63</v>
      </c>
      <c r="B69" s="86">
        <f t="shared" si="33"/>
        <v>0</v>
      </c>
      <c r="C69" s="66">
        <f t="shared" si="34"/>
        <v>45</v>
      </c>
      <c r="D69" s="35">
        <f t="shared" ref="D69:D87" si="36">SUM(J69,P69,V69)</f>
        <v>30</v>
      </c>
      <c r="E69" s="35">
        <f t="shared" ref="E69:E87" si="37">SUM(K69,Q69,W69)</f>
        <v>0</v>
      </c>
      <c r="F69" s="35">
        <f t="shared" ref="F69:F87" si="38">SUM(L69,R69,X69)</f>
        <v>0</v>
      </c>
      <c r="G69" s="36">
        <f t="shared" ref="G69:G87" si="39">SUM(M69,S69,Y69)</f>
        <v>15</v>
      </c>
      <c r="H69" s="40"/>
      <c r="I69" s="41"/>
      <c r="J69" s="42"/>
      <c r="K69" s="42"/>
      <c r="L69" s="42"/>
      <c r="M69" s="92"/>
      <c r="N69" s="94">
        <v>4</v>
      </c>
      <c r="O69" s="41"/>
      <c r="P69" s="43">
        <v>30</v>
      </c>
      <c r="Q69" s="43"/>
      <c r="R69" s="43"/>
      <c r="S69" s="95">
        <v>15</v>
      </c>
      <c r="T69" s="93"/>
      <c r="U69" s="41"/>
      <c r="V69" s="42"/>
      <c r="W69" s="42"/>
      <c r="X69" s="42"/>
      <c r="Y69" s="44"/>
    </row>
    <row r="70" spans="1:25" s="14" customFormat="1" ht="24.95" customHeight="1">
      <c r="A70" s="159" t="s">
        <v>64</v>
      </c>
      <c r="B70" s="86">
        <f t="shared" si="33"/>
        <v>0</v>
      </c>
      <c r="C70" s="66">
        <f t="shared" si="34"/>
        <v>45</v>
      </c>
      <c r="D70" s="35">
        <f t="shared" si="36"/>
        <v>15</v>
      </c>
      <c r="E70" s="35">
        <f t="shared" si="37"/>
        <v>0</v>
      </c>
      <c r="F70" s="35">
        <f t="shared" si="38"/>
        <v>0</v>
      </c>
      <c r="G70" s="36">
        <f t="shared" si="39"/>
        <v>30</v>
      </c>
      <c r="H70" s="40"/>
      <c r="I70" s="41"/>
      <c r="J70" s="42"/>
      <c r="K70" s="42"/>
      <c r="L70" s="42"/>
      <c r="M70" s="92"/>
      <c r="N70" s="94">
        <v>3</v>
      </c>
      <c r="O70" s="41"/>
      <c r="P70" s="43">
        <v>15</v>
      </c>
      <c r="Q70" s="43"/>
      <c r="R70" s="43"/>
      <c r="S70" s="95">
        <v>30</v>
      </c>
      <c r="T70" s="93"/>
      <c r="U70" s="41"/>
      <c r="V70" s="42"/>
      <c r="W70" s="42"/>
      <c r="X70" s="42"/>
      <c r="Y70" s="44"/>
    </row>
    <row r="71" spans="1:25" s="14" customFormat="1" ht="24.95" customHeight="1">
      <c r="A71" s="159" t="s">
        <v>82</v>
      </c>
      <c r="B71" s="86">
        <f t="shared" si="33"/>
        <v>0</v>
      </c>
      <c r="C71" s="66">
        <f t="shared" si="34"/>
        <v>30</v>
      </c>
      <c r="D71" s="35">
        <f t="shared" si="36"/>
        <v>0</v>
      </c>
      <c r="E71" s="35">
        <f t="shared" si="37"/>
        <v>0</v>
      </c>
      <c r="F71" s="35">
        <f t="shared" si="38"/>
        <v>15</v>
      </c>
      <c r="G71" s="36">
        <f t="shared" si="39"/>
        <v>15</v>
      </c>
      <c r="H71" s="40"/>
      <c r="I71" s="41"/>
      <c r="J71" s="42"/>
      <c r="K71" s="42"/>
      <c r="L71" s="42"/>
      <c r="M71" s="92"/>
      <c r="N71" s="94">
        <v>2</v>
      </c>
      <c r="O71" s="41"/>
      <c r="P71" s="43"/>
      <c r="Q71" s="43"/>
      <c r="R71" s="43">
        <v>15</v>
      </c>
      <c r="S71" s="95">
        <v>15</v>
      </c>
      <c r="T71" s="93"/>
      <c r="U71" s="41"/>
      <c r="V71" s="42"/>
      <c r="W71" s="42"/>
      <c r="X71" s="42"/>
      <c r="Y71" s="44"/>
    </row>
    <row r="72" spans="1:25" s="14" customFormat="1" ht="24.95" customHeight="1">
      <c r="A72" s="159" t="s">
        <v>33</v>
      </c>
      <c r="B72" s="86"/>
      <c r="C72" s="66">
        <f t="shared" si="34"/>
        <v>15</v>
      </c>
      <c r="D72" s="35">
        <f t="shared" si="36"/>
        <v>0</v>
      </c>
      <c r="E72" s="35">
        <f t="shared" si="37"/>
        <v>0</v>
      </c>
      <c r="F72" s="35">
        <f t="shared" si="38"/>
        <v>0</v>
      </c>
      <c r="G72" s="36">
        <f t="shared" si="39"/>
        <v>15</v>
      </c>
      <c r="H72" s="40"/>
      <c r="I72" s="41"/>
      <c r="J72" s="42"/>
      <c r="K72" s="42"/>
      <c r="L72" s="42"/>
      <c r="M72" s="92"/>
      <c r="N72" s="94">
        <v>1</v>
      </c>
      <c r="O72" s="41"/>
      <c r="P72" s="43"/>
      <c r="Q72" s="43"/>
      <c r="R72" s="43"/>
      <c r="S72" s="95">
        <v>15</v>
      </c>
      <c r="T72" s="93"/>
      <c r="U72" s="41"/>
      <c r="V72" s="42"/>
      <c r="W72" s="42"/>
      <c r="X72" s="42"/>
      <c r="Y72" s="44"/>
    </row>
    <row r="73" spans="1:25" s="14" customFormat="1" ht="24.95" customHeight="1">
      <c r="A73" s="159" t="s">
        <v>21</v>
      </c>
      <c r="B73" s="86"/>
      <c r="C73" s="66">
        <f t="shared" si="34"/>
        <v>60</v>
      </c>
      <c r="D73" s="35">
        <f t="shared" si="36"/>
        <v>0</v>
      </c>
      <c r="E73" s="35">
        <f t="shared" si="37"/>
        <v>0</v>
      </c>
      <c r="F73" s="35">
        <f t="shared" si="38"/>
        <v>0</v>
      </c>
      <c r="G73" s="36">
        <f t="shared" si="39"/>
        <v>60</v>
      </c>
      <c r="H73" s="40"/>
      <c r="I73" s="41"/>
      <c r="J73" s="42"/>
      <c r="K73" s="42"/>
      <c r="L73" s="42"/>
      <c r="M73" s="92"/>
      <c r="N73" s="94"/>
      <c r="O73" s="41"/>
      <c r="P73" s="43"/>
      <c r="Q73" s="43"/>
      <c r="R73" s="43"/>
      <c r="S73" s="95"/>
      <c r="T73" s="93">
        <v>11</v>
      </c>
      <c r="U73" s="41"/>
      <c r="V73" s="42"/>
      <c r="W73" s="42"/>
      <c r="X73" s="42"/>
      <c r="Y73" s="44">
        <v>60</v>
      </c>
    </row>
    <row r="74" spans="1:25" s="14" customFormat="1" ht="24.95" customHeight="1">
      <c r="A74" s="159" t="s">
        <v>20</v>
      </c>
      <c r="B74" s="86"/>
      <c r="C74" s="66">
        <f t="shared" si="34"/>
        <v>45</v>
      </c>
      <c r="D74" s="35">
        <f t="shared" si="36"/>
        <v>0</v>
      </c>
      <c r="E74" s="35">
        <f t="shared" si="37"/>
        <v>0</v>
      </c>
      <c r="F74" s="35">
        <f t="shared" si="38"/>
        <v>0</v>
      </c>
      <c r="G74" s="36">
        <f t="shared" si="39"/>
        <v>45</v>
      </c>
      <c r="H74" s="40"/>
      <c r="I74" s="41"/>
      <c r="J74" s="42"/>
      <c r="K74" s="42"/>
      <c r="L74" s="42"/>
      <c r="M74" s="92"/>
      <c r="N74" s="94"/>
      <c r="O74" s="41"/>
      <c r="P74" s="43"/>
      <c r="Q74" s="43"/>
      <c r="R74" s="43"/>
      <c r="S74" s="95"/>
      <c r="T74" s="93">
        <v>3</v>
      </c>
      <c r="U74" s="41"/>
      <c r="V74" s="42"/>
      <c r="W74" s="42"/>
      <c r="X74" s="42"/>
      <c r="Y74" s="44">
        <v>45</v>
      </c>
    </row>
    <row r="75" spans="1:25" s="14" customFormat="1" ht="24.95" customHeight="1">
      <c r="A75" s="167" t="s">
        <v>66</v>
      </c>
      <c r="B75" s="86"/>
      <c r="C75" s="66">
        <f t="shared" si="34"/>
        <v>30</v>
      </c>
      <c r="D75" s="35">
        <f t="shared" si="36"/>
        <v>15</v>
      </c>
      <c r="E75" s="35">
        <f t="shared" si="37"/>
        <v>15</v>
      </c>
      <c r="F75" s="35">
        <f t="shared" si="38"/>
        <v>0</v>
      </c>
      <c r="G75" s="36">
        <f t="shared" si="39"/>
        <v>0</v>
      </c>
      <c r="H75" s="40"/>
      <c r="I75" s="41"/>
      <c r="J75" s="42"/>
      <c r="K75" s="42"/>
      <c r="L75" s="42"/>
      <c r="M75" s="92"/>
      <c r="N75" s="94"/>
      <c r="O75" s="41"/>
      <c r="P75" s="43"/>
      <c r="Q75" s="43"/>
      <c r="R75" s="43"/>
      <c r="S75" s="95"/>
      <c r="T75" s="93">
        <v>2</v>
      </c>
      <c r="U75" s="41"/>
      <c r="V75" s="42">
        <v>15</v>
      </c>
      <c r="W75" s="42">
        <v>15</v>
      </c>
      <c r="X75" s="42"/>
      <c r="Y75" s="44"/>
    </row>
    <row r="76" spans="1:25" s="14" customFormat="1" ht="24.95" customHeight="1">
      <c r="A76" s="167" t="s">
        <v>67</v>
      </c>
      <c r="B76" s="86"/>
      <c r="C76" s="66">
        <f t="shared" si="34"/>
        <v>45</v>
      </c>
      <c r="D76" s="35">
        <f t="shared" si="36"/>
        <v>15</v>
      </c>
      <c r="E76" s="35">
        <f t="shared" si="37"/>
        <v>0</v>
      </c>
      <c r="F76" s="35">
        <f t="shared" si="38"/>
        <v>30</v>
      </c>
      <c r="G76" s="36">
        <f t="shared" si="39"/>
        <v>0</v>
      </c>
      <c r="H76" s="40"/>
      <c r="I76" s="41"/>
      <c r="J76" s="42"/>
      <c r="K76" s="42"/>
      <c r="L76" s="42"/>
      <c r="M76" s="92"/>
      <c r="N76" s="94"/>
      <c r="O76" s="41"/>
      <c r="P76" s="43"/>
      <c r="Q76" s="43"/>
      <c r="R76" s="43"/>
      <c r="S76" s="95"/>
      <c r="T76" s="93">
        <v>3</v>
      </c>
      <c r="U76" s="41"/>
      <c r="V76" s="42">
        <v>15</v>
      </c>
      <c r="W76" s="42"/>
      <c r="X76" s="42">
        <v>30</v>
      </c>
      <c r="Y76" s="44"/>
    </row>
    <row r="77" spans="1:25" s="14" customFormat="1" ht="24.95" customHeight="1">
      <c r="A77" s="164" t="s">
        <v>84</v>
      </c>
      <c r="B77" s="86">
        <f t="shared" si="33"/>
        <v>0</v>
      </c>
      <c r="C77" s="66">
        <f t="shared" si="34"/>
        <v>30</v>
      </c>
      <c r="D77" s="35">
        <f t="shared" si="36"/>
        <v>15</v>
      </c>
      <c r="E77" s="35">
        <f t="shared" si="37"/>
        <v>0</v>
      </c>
      <c r="F77" s="35">
        <f t="shared" si="38"/>
        <v>0</v>
      </c>
      <c r="G77" s="36">
        <f t="shared" si="39"/>
        <v>15</v>
      </c>
      <c r="H77" s="40"/>
      <c r="I77" s="41"/>
      <c r="J77" s="42"/>
      <c r="K77" s="42"/>
      <c r="L77" s="42"/>
      <c r="M77" s="92"/>
      <c r="N77" s="94">
        <v>2</v>
      </c>
      <c r="O77" s="41"/>
      <c r="P77" s="43">
        <v>15</v>
      </c>
      <c r="Q77" s="43"/>
      <c r="R77" s="43"/>
      <c r="S77" s="95">
        <v>15</v>
      </c>
      <c r="T77" s="93"/>
      <c r="U77" s="41"/>
      <c r="V77" s="42"/>
      <c r="W77" s="42"/>
      <c r="X77" s="42"/>
      <c r="Y77" s="44"/>
    </row>
    <row r="78" spans="1:25" s="14" customFormat="1" ht="24.95" customHeight="1">
      <c r="A78" s="158" t="s">
        <v>52</v>
      </c>
      <c r="B78" s="86">
        <f t="shared" si="33"/>
        <v>0</v>
      </c>
      <c r="C78" s="66">
        <f t="shared" si="34"/>
        <v>0</v>
      </c>
      <c r="D78" s="35">
        <f t="shared" si="36"/>
        <v>0</v>
      </c>
      <c r="E78" s="35">
        <f t="shared" si="37"/>
        <v>0</v>
      </c>
      <c r="F78" s="35">
        <f t="shared" si="38"/>
        <v>0</v>
      </c>
      <c r="G78" s="36">
        <f t="shared" si="39"/>
        <v>0</v>
      </c>
      <c r="H78" s="40"/>
      <c r="I78" s="41"/>
      <c r="J78" s="42"/>
      <c r="K78" s="42"/>
      <c r="L78" s="42"/>
      <c r="M78" s="92"/>
      <c r="N78" s="94"/>
      <c r="O78" s="41"/>
      <c r="P78" s="43"/>
      <c r="Q78" s="43"/>
      <c r="R78" s="43"/>
      <c r="S78" s="95"/>
      <c r="T78" s="93"/>
      <c r="U78" s="41"/>
      <c r="V78" s="42"/>
      <c r="W78" s="42"/>
      <c r="X78" s="42"/>
      <c r="Y78" s="44"/>
    </row>
    <row r="79" spans="1:25" s="14" customFormat="1" ht="24.95" customHeight="1">
      <c r="A79" s="158" t="s">
        <v>53</v>
      </c>
      <c r="B79" s="86"/>
      <c r="C79" s="66">
        <f t="shared" si="34"/>
        <v>0</v>
      </c>
      <c r="D79" s="35">
        <f t="shared" si="36"/>
        <v>0</v>
      </c>
      <c r="E79" s="35">
        <f t="shared" si="37"/>
        <v>0</v>
      </c>
      <c r="F79" s="35">
        <f t="shared" si="38"/>
        <v>0</v>
      </c>
      <c r="G79" s="36">
        <f t="shared" si="39"/>
        <v>0</v>
      </c>
      <c r="H79" s="40"/>
      <c r="I79" s="41"/>
      <c r="J79" s="42"/>
      <c r="K79" s="42"/>
      <c r="L79" s="42"/>
      <c r="M79" s="92"/>
      <c r="N79" s="94"/>
      <c r="O79" s="41"/>
      <c r="P79" s="43"/>
      <c r="Q79" s="43"/>
      <c r="R79" s="43"/>
      <c r="S79" s="95"/>
      <c r="T79" s="93"/>
      <c r="U79" s="41"/>
      <c r="V79" s="42"/>
      <c r="W79" s="42"/>
      <c r="X79" s="42"/>
      <c r="Y79" s="44"/>
    </row>
    <row r="80" spans="1:25" s="14" customFormat="1" ht="24.95" customHeight="1">
      <c r="A80" s="165" t="s">
        <v>65</v>
      </c>
      <c r="B80" s="86"/>
      <c r="C80" s="66">
        <f t="shared" si="34"/>
        <v>0</v>
      </c>
      <c r="D80" s="35">
        <f t="shared" si="36"/>
        <v>0</v>
      </c>
      <c r="E80" s="35">
        <f t="shared" si="37"/>
        <v>0</v>
      </c>
      <c r="F80" s="35">
        <f t="shared" si="38"/>
        <v>0</v>
      </c>
      <c r="G80" s="36">
        <f t="shared" si="39"/>
        <v>0</v>
      </c>
      <c r="H80" s="40"/>
      <c r="I80" s="41"/>
      <c r="J80" s="42"/>
      <c r="K80" s="42"/>
      <c r="L80" s="42"/>
      <c r="M80" s="92"/>
      <c r="N80" s="94"/>
      <c r="O80" s="41"/>
      <c r="P80" s="43"/>
      <c r="Q80" s="43"/>
      <c r="R80" s="43"/>
      <c r="S80" s="95"/>
      <c r="T80" s="93"/>
      <c r="U80" s="41"/>
      <c r="V80" s="42"/>
      <c r="W80" s="42"/>
      <c r="X80" s="42"/>
      <c r="Y80" s="44"/>
    </row>
    <row r="81" spans="1:25" s="14" customFormat="1" ht="24.95" customHeight="1">
      <c r="A81" s="164" t="s">
        <v>22</v>
      </c>
      <c r="B81" s="86"/>
      <c r="C81" s="66">
        <f t="shared" si="34"/>
        <v>30</v>
      </c>
      <c r="D81" s="35">
        <f t="shared" si="36"/>
        <v>15</v>
      </c>
      <c r="E81" s="35">
        <f t="shared" si="37"/>
        <v>0</v>
      </c>
      <c r="F81" s="35">
        <f t="shared" si="38"/>
        <v>15</v>
      </c>
      <c r="G81" s="36">
        <f t="shared" si="39"/>
        <v>0</v>
      </c>
      <c r="H81" s="40"/>
      <c r="I81" s="41"/>
      <c r="J81" s="42"/>
      <c r="K81" s="42"/>
      <c r="L81" s="42"/>
      <c r="M81" s="92"/>
      <c r="N81" s="94"/>
      <c r="O81" s="41"/>
      <c r="P81" s="43"/>
      <c r="Q81" s="43"/>
      <c r="R81" s="43"/>
      <c r="S81" s="95"/>
      <c r="T81" s="93">
        <v>2</v>
      </c>
      <c r="U81" s="41"/>
      <c r="V81" s="42">
        <v>15</v>
      </c>
      <c r="W81" s="42"/>
      <c r="X81" s="42">
        <v>15</v>
      </c>
      <c r="Y81" s="44"/>
    </row>
    <row r="82" spans="1:25" s="14" customFormat="1" ht="24.95" customHeight="1">
      <c r="A82" s="158" t="s">
        <v>55</v>
      </c>
      <c r="B82" s="86">
        <f t="shared" ref="B82:B86" si="40">COUNTIF(I82,"E")+COUNTIF(O82,"E")+COUNTIF(U82,"E")</f>
        <v>0</v>
      </c>
      <c r="C82" s="66">
        <f t="shared" si="34"/>
        <v>0</v>
      </c>
      <c r="D82" s="35">
        <f t="shared" si="36"/>
        <v>0</v>
      </c>
      <c r="E82" s="35">
        <f t="shared" si="37"/>
        <v>0</v>
      </c>
      <c r="F82" s="35">
        <f t="shared" si="38"/>
        <v>0</v>
      </c>
      <c r="G82" s="36">
        <f t="shared" si="39"/>
        <v>0</v>
      </c>
      <c r="H82" s="40"/>
      <c r="I82" s="41"/>
      <c r="J82" s="42"/>
      <c r="K82" s="42"/>
      <c r="L82" s="42"/>
      <c r="M82" s="92"/>
      <c r="N82" s="94"/>
      <c r="O82" s="41"/>
      <c r="P82" s="43"/>
      <c r="Q82" s="43"/>
      <c r="R82" s="43"/>
      <c r="S82" s="95"/>
      <c r="T82" s="93"/>
      <c r="U82" s="41"/>
      <c r="V82" s="42"/>
      <c r="W82" s="42"/>
      <c r="X82" s="42"/>
      <c r="Y82" s="44"/>
    </row>
    <row r="83" spans="1:25" s="14" customFormat="1" ht="24.95" customHeight="1">
      <c r="A83" s="165" t="s">
        <v>68</v>
      </c>
      <c r="B83" s="86">
        <f>COUNTIF(I83,"E")+COUNTIF(O83,"E")+COUNTIF(U83,"E")</f>
        <v>0</v>
      </c>
      <c r="C83" s="66">
        <f t="shared" si="34"/>
        <v>0</v>
      </c>
      <c r="D83" s="35">
        <f t="shared" si="36"/>
        <v>0</v>
      </c>
      <c r="E83" s="35">
        <f t="shared" si="37"/>
        <v>0</v>
      </c>
      <c r="F83" s="35">
        <f t="shared" si="38"/>
        <v>0</v>
      </c>
      <c r="G83" s="36">
        <f t="shared" si="39"/>
        <v>0</v>
      </c>
      <c r="H83" s="40"/>
      <c r="I83" s="41"/>
      <c r="J83" s="42"/>
      <c r="K83" s="42"/>
      <c r="L83" s="42"/>
      <c r="M83" s="92"/>
      <c r="N83" s="94"/>
      <c r="O83" s="41"/>
      <c r="P83" s="43"/>
      <c r="Q83" s="43"/>
      <c r="R83" s="43"/>
      <c r="S83" s="95"/>
      <c r="T83" s="93"/>
      <c r="U83" s="41"/>
      <c r="V83" s="42"/>
      <c r="W83" s="42"/>
      <c r="X83" s="42"/>
      <c r="Y83" s="44"/>
    </row>
    <row r="84" spans="1:25" s="14" customFormat="1" ht="24.95" customHeight="1">
      <c r="A84" s="164" t="s">
        <v>27</v>
      </c>
      <c r="B84" s="86">
        <f>COUNTIF(I84,"E")+COUNTIF(O84,"E")+COUNTIF(U84,"E")</f>
        <v>0</v>
      </c>
      <c r="C84" s="66">
        <f t="shared" si="34"/>
        <v>30</v>
      </c>
      <c r="D84" s="35">
        <f t="shared" si="36"/>
        <v>0</v>
      </c>
      <c r="E84" s="35">
        <f t="shared" si="37"/>
        <v>0</v>
      </c>
      <c r="F84" s="35">
        <f t="shared" si="38"/>
        <v>30</v>
      </c>
      <c r="G84" s="36">
        <f t="shared" si="39"/>
        <v>0</v>
      </c>
      <c r="H84" s="40"/>
      <c r="I84" s="41"/>
      <c r="J84" s="42"/>
      <c r="K84" s="42"/>
      <c r="L84" s="42"/>
      <c r="M84" s="92"/>
      <c r="N84" s="94"/>
      <c r="O84" s="41"/>
      <c r="P84" s="43"/>
      <c r="Q84" s="43"/>
      <c r="R84" s="43"/>
      <c r="S84" s="95"/>
      <c r="T84" s="93">
        <v>2</v>
      </c>
      <c r="U84" s="41"/>
      <c r="V84" s="42"/>
      <c r="W84" s="42"/>
      <c r="X84" s="42">
        <v>30</v>
      </c>
      <c r="Y84" s="44"/>
    </row>
    <row r="85" spans="1:25" s="14" customFormat="1" ht="24.95" customHeight="1">
      <c r="A85" s="158" t="s">
        <v>69</v>
      </c>
      <c r="B85" s="86">
        <f t="shared" si="40"/>
        <v>0</v>
      </c>
      <c r="C85" s="66">
        <f t="shared" si="34"/>
        <v>0</v>
      </c>
      <c r="D85" s="35">
        <f t="shared" si="36"/>
        <v>0</v>
      </c>
      <c r="E85" s="35">
        <f t="shared" si="37"/>
        <v>0</v>
      </c>
      <c r="F85" s="35">
        <f t="shared" si="38"/>
        <v>0</v>
      </c>
      <c r="G85" s="36">
        <f t="shared" si="39"/>
        <v>0</v>
      </c>
      <c r="H85" s="40"/>
      <c r="I85" s="41"/>
      <c r="J85" s="42"/>
      <c r="K85" s="42"/>
      <c r="L85" s="42"/>
      <c r="M85" s="92"/>
      <c r="N85" s="94"/>
      <c r="O85" s="41"/>
      <c r="P85" s="43"/>
      <c r="Q85" s="43"/>
      <c r="R85" s="43"/>
      <c r="S85" s="95"/>
      <c r="T85" s="93"/>
      <c r="U85" s="41"/>
      <c r="V85" s="42"/>
      <c r="W85" s="42"/>
      <c r="X85" s="42"/>
      <c r="Y85" s="44"/>
    </row>
    <row r="86" spans="1:25" s="14" customFormat="1" ht="24.95" customHeight="1">
      <c r="A86" s="158" t="s">
        <v>70</v>
      </c>
      <c r="B86" s="86">
        <f t="shared" si="40"/>
        <v>0</v>
      </c>
      <c r="C86" s="66">
        <f t="shared" si="34"/>
        <v>0</v>
      </c>
      <c r="D86" s="35">
        <f t="shared" si="36"/>
        <v>0</v>
      </c>
      <c r="E86" s="35">
        <f t="shared" si="37"/>
        <v>0</v>
      </c>
      <c r="F86" s="35">
        <f t="shared" si="38"/>
        <v>0</v>
      </c>
      <c r="G86" s="36">
        <f t="shared" si="39"/>
        <v>0</v>
      </c>
      <c r="H86" s="40"/>
      <c r="I86" s="41"/>
      <c r="J86" s="42"/>
      <c r="K86" s="42"/>
      <c r="L86" s="42"/>
      <c r="M86" s="92"/>
      <c r="N86" s="94"/>
      <c r="O86" s="41"/>
      <c r="P86" s="43"/>
      <c r="Q86" s="43"/>
      <c r="R86" s="43"/>
      <c r="S86" s="95"/>
      <c r="T86" s="93"/>
      <c r="U86" s="41"/>
      <c r="V86" s="42"/>
      <c r="W86" s="42"/>
      <c r="X86" s="42"/>
      <c r="Y86" s="44"/>
    </row>
    <row r="87" spans="1:25" s="14" customFormat="1" ht="24.95" customHeight="1">
      <c r="A87" s="165" t="s">
        <v>71</v>
      </c>
      <c r="B87" s="86"/>
      <c r="C87" s="66">
        <f t="shared" si="34"/>
        <v>0</v>
      </c>
      <c r="D87" s="35">
        <f t="shared" si="36"/>
        <v>0</v>
      </c>
      <c r="E87" s="35">
        <f t="shared" si="37"/>
        <v>0</v>
      </c>
      <c r="F87" s="35">
        <f t="shared" si="38"/>
        <v>0</v>
      </c>
      <c r="G87" s="36">
        <f t="shared" si="39"/>
        <v>0</v>
      </c>
      <c r="H87" s="40"/>
      <c r="I87" s="41"/>
      <c r="J87" s="42"/>
      <c r="K87" s="42"/>
      <c r="L87" s="42"/>
      <c r="M87" s="92"/>
      <c r="N87" s="94"/>
      <c r="O87" s="41"/>
      <c r="P87" s="43"/>
      <c r="Q87" s="43"/>
      <c r="R87" s="43"/>
      <c r="S87" s="95"/>
      <c r="T87" s="93"/>
      <c r="U87" s="41"/>
      <c r="V87" s="42"/>
      <c r="W87" s="42"/>
      <c r="X87" s="42"/>
      <c r="Y87" s="44"/>
    </row>
    <row r="88" spans="1:25" ht="20.100000000000001" customHeight="1">
      <c r="A88" s="26"/>
      <c r="B88" s="113"/>
      <c r="C88" s="113"/>
      <c r="D88" s="114" t="s">
        <v>15</v>
      </c>
      <c r="E88" s="114" t="s">
        <v>16</v>
      </c>
      <c r="F88" s="114" t="s">
        <v>17</v>
      </c>
      <c r="G88" s="115" t="s">
        <v>18</v>
      </c>
      <c r="H88" s="29"/>
      <c r="I88" s="29"/>
      <c r="J88" s="114" t="s">
        <v>15</v>
      </c>
      <c r="K88" s="114" t="s">
        <v>16</v>
      </c>
      <c r="L88" s="114" t="s">
        <v>17</v>
      </c>
      <c r="M88" s="116" t="s">
        <v>18</v>
      </c>
      <c r="N88" s="117"/>
      <c r="O88" s="29"/>
      <c r="P88" s="114" t="s">
        <v>15</v>
      </c>
      <c r="Q88" s="114" t="s">
        <v>16</v>
      </c>
      <c r="R88" s="114" t="s">
        <v>17</v>
      </c>
      <c r="S88" s="118" t="s">
        <v>18</v>
      </c>
      <c r="T88" s="29"/>
      <c r="U88" s="29"/>
      <c r="V88" s="114" t="s">
        <v>15</v>
      </c>
      <c r="W88" s="114" t="s">
        <v>16</v>
      </c>
      <c r="X88" s="114" t="s">
        <v>17</v>
      </c>
      <c r="Y88" s="119" t="s">
        <v>18</v>
      </c>
    </row>
    <row r="89" spans="1:25" ht="64.5" customHeight="1">
      <c r="A89" s="169" t="s">
        <v>62</v>
      </c>
      <c r="B89" s="138">
        <f>SUM(B13:B42)+SUM(B68:B87)</f>
        <v>6</v>
      </c>
      <c r="C89" s="121">
        <f>SUM(C13:C42)+SUM(C68:C87)</f>
        <v>1191</v>
      </c>
      <c r="D89" s="122">
        <f t="shared" ref="D89:F89" si="41">SUM(D13:D42)+SUM(D68:D87)</f>
        <v>484</v>
      </c>
      <c r="E89" s="122">
        <f t="shared" si="41"/>
        <v>75</v>
      </c>
      <c r="F89" s="122">
        <f t="shared" si="41"/>
        <v>375</v>
      </c>
      <c r="G89" s="123">
        <f>SUM(G13:G42)+SUM(G68:G87)</f>
        <v>257</v>
      </c>
      <c r="H89" s="124">
        <f>SUM(H13:H42)+SUM(H68:H87)</f>
        <v>30</v>
      </c>
      <c r="I89" s="125" t="str">
        <f>TEXT(COUNTIFS(I13:I42,"E")+COUNTIFS(I68:I87,"E"),0)</f>
        <v>4</v>
      </c>
      <c r="J89" s="122">
        <f>SUM(J13:J42)+SUM(J68:J87)</f>
        <v>214</v>
      </c>
      <c r="K89" s="122">
        <f t="shared" ref="K89:N89" si="42">SUM(K13:K42)+SUM(K68:K87)</f>
        <v>15</v>
      </c>
      <c r="L89" s="122">
        <f t="shared" si="42"/>
        <v>180</v>
      </c>
      <c r="M89" s="126">
        <f t="shared" si="42"/>
        <v>15</v>
      </c>
      <c r="N89" s="127">
        <f t="shared" si="42"/>
        <v>30</v>
      </c>
      <c r="O89" s="125" t="str">
        <f t="shared" ref="O89" si="43">TEXT(COUNTIFS(O13:O42,"E")+COUNTIFS(O68:O87,"E"),0)</f>
        <v>2</v>
      </c>
      <c r="P89" s="122">
        <f t="shared" ref="P89:Y89" si="44">SUM(P13:P42)+SUM(P68:P87)</f>
        <v>165</v>
      </c>
      <c r="Q89" s="122">
        <f t="shared" si="44"/>
        <v>15</v>
      </c>
      <c r="R89" s="122">
        <f t="shared" si="44"/>
        <v>105</v>
      </c>
      <c r="S89" s="128">
        <f t="shared" si="44"/>
        <v>137</v>
      </c>
      <c r="T89" s="129">
        <f t="shared" si="44"/>
        <v>30</v>
      </c>
      <c r="U89" s="125" t="str">
        <f t="shared" ref="U89" si="45">TEXT(COUNTIFS(U13:U42,"E")+COUNTIFS(U68:U87,"E"),0)</f>
        <v>0</v>
      </c>
      <c r="V89" s="122">
        <f t="shared" ref="V89" si="46">SUM(V13:V42)+SUM(V68:V87)</f>
        <v>105</v>
      </c>
      <c r="W89" s="122">
        <f t="shared" si="44"/>
        <v>45</v>
      </c>
      <c r="X89" s="122">
        <f t="shared" si="44"/>
        <v>90</v>
      </c>
      <c r="Y89" s="130">
        <f t="shared" si="44"/>
        <v>105</v>
      </c>
    </row>
    <row r="90" spans="1:25" ht="24.95" customHeight="1">
      <c r="A90" s="16"/>
      <c r="B90" s="170" t="s">
        <v>5</v>
      </c>
      <c r="C90" s="17"/>
      <c r="D90" s="17"/>
      <c r="E90" s="17"/>
      <c r="F90" s="17"/>
      <c r="G90" s="17"/>
      <c r="H90" s="17"/>
      <c r="I90" s="17"/>
      <c r="J90" s="132"/>
      <c r="K90" s="171">
        <f>(VALUE(J89)+VALUE(K89)+VALUE(L89)+VALUE(M89))</f>
        <v>424</v>
      </c>
      <c r="L90" s="133"/>
      <c r="M90" s="134"/>
      <c r="N90" s="18"/>
      <c r="O90" s="17"/>
      <c r="P90" s="132"/>
      <c r="Q90" s="171">
        <f>(VALUE(P89)+VALUE(Q89)+VALUE(R89)+VALUE(S89))</f>
        <v>422</v>
      </c>
      <c r="R90" s="133"/>
      <c r="S90" s="134"/>
      <c r="T90" s="18"/>
      <c r="U90" s="17"/>
      <c r="V90" s="132"/>
      <c r="W90" s="171" t="str">
        <f>TEXT(V89+W89+X89+Y89,0)</f>
        <v>345</v>
      </c>
      <c r="X90" s="133"/>
      <c r="Y90" s="135"/>
    </row>
    <row r="91" spans="1:25" ht="10.15" customHeight="1">
      <c r="A91" s="16"/>
      <c r="B91" s="17"/>
      <c r="C91" s="17"/>
      <c r="D91" s="17"/>
      <c r="E91" s="17"/>
      <c r="F91" s="17"/>
      <c r="G91" s="17"/>
      <c r="H91" s="17"/>
      <c r="I91" s="17"/>
      <c r="J91" s="17"/>
      <c r="K91" s="131"/>
      <c r="L91" s="131"/>
      <c r="M91" s="17"/>
      <c r="N91" s="17"/>
      <c r="O91" s="17"/>
      <c r="P91" s="17"/>
      <c r="Q91" s="131"/>
      <c r="R91" s="131"/>
      <c r="S91" s="17"/>
      <c r="T91" s="17"/>
      <c r="U91" s="17"/>
      <c r="V91" s="17"/>
      <c r="W91" s="131"/>
      <c r="X91" s="131"/>
      <c r="Y91" s="31"/>
    </row>
    <row r="92" spans="1:25" ht="22.9" customHeight="1">
      <c r="A92" s="166" t="s">
        <v>92</v>
      </c>
      <c r="B92" s="17"/>
      <c r="C92" s="17"/>
      <c r="D92" s="17"/>
      <c r="E92" s="17"/>
      <c r="F92" s="17"/>
      <c r="G92" s="17"/>
      <c r="H92" s="17"/>
      <c r="I92" s="17"/>
      <c r="J92" s="17"/>
      <c r="K92" s="131"/>
      <c r="L92" s="131"/>
      <c r="M92" s="17"/>
      <c r="N92" s="17"/>
      <c r="O92" s="17"/>
      <c r="P92" s="17"/>
      <c r="Q92" s="131"/>
      <c r="R92" s="131"/>
      <c r="S92" s="17"/>
      <c r="T92" s="17"/>
      <c r="U92" s="17"/>
      <c r="V92" s="17"/>
      <c r="W92" s="131"/>
      <c r="X92" s="131"/>
      <c r="Y92" s="31"/>
    </row>
    <row r="93" spans="1:25" ht="10.15" customHeight="1" thickBot="1">
      <c r="A93" s="19"/>
      <c r="B93" s="20"/>
      <c r="C93" s="20"/>
      <c r="D93" s="20"/>
      <c r="E93" s="20"/>
      <c r="F93" s="20"/>
      <c r="G93" s="20"/>
      <c r="H93" s="20"/>
      <c r="I93" s="20"/>
      <c r="J93" s="20"/>
      <c r="K93" s="20"/>
      <c r="L93" s="21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2"/>
    </row>
    <row r="94" spans="1:25" ht="13.5" thickTop="1"/>
  </sheetData>
  <mergeCells count="24">
    <mergeCell ref="L4:Y4"/>
    <mergeCell ref="L5:Y5"/>
    <mergeCell ref="H9:H10"/>
    <mergeCell ref="I9:I10"/>
    <mergeCell ref="T9:T10"/>
    <mergeCell ref="U9:U10"/>
    <mergeCell ref="V9:Y9"/>
    <mergeCell ref="J10:M10"/>
    <mergeCell ref="P10:S10"/>
    <mergeCell ref="V10:Y10"/>
    <mergeCell ref="J9:M9"/>
    <mergeCell ref="N9:N10"/>
    <mergeCell ref="O9:O10"/>
    <mergeCell ref="P9:S9"/>
    <mergeCell ref="F9:F11"/>
    <mergeCell ref="G9:G11"/>
    <mergeCell ref="E4:F4"/>
    <mergeCell ref="A7:A11"/>
    <mergeCell ref="B7:B11"/>
    <mergeCell ref="C7:G7"/>
    <mergeCell ref="C8:C11"/>
    <mergeCell ref="D8:G8"/>
    <mergeCell ref="D9:D11"/>
    <mergeCell ref="E9:E11"/>
  </mergeCells>
  <printOptions horizontalCentered="1"/>
  <pageMargins left="0.39370078740157483" right="0.39370078740157483" top="0.39370078740157483" bottom="0.39370078740157483" header="0.19685039370078741" footer="0.19685039370078741"/>
  <pageSetup paperSize="9" scale="37" fitToHeight="0" orientation="portrait" r:id="rId1"/>
  <headerFooter scaleWithDoc="0">
    <oddFooter>&amp;L&amp;6&amp;F, wydrukowano: &amp;D&amp;R&amp;6Strona: &amp;P/&amp;N</oddFooter>
  </headerFooter>
  <rowBreaks count="1" manualBreakCount="1">
    <brk id="83" max="24" man="1"/>
  </rowBreaks>
  <ignoredErrors>
    <ignoredError sqref="H25 N22" numberStoredAsText="1"/>
    <ignoredError sqref="I64 U64 I89 O89 U89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S2Mech1</vt:lpstr>
      <vt:lpstr>S2Mech1!Obszar_wydruku</vt:lpstr>
      <vt:lpstr>S2Mech1!Tytuły_wydruku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2026-03-18T10:26:36Z</dcterms:created>
  <dcterms:modified xsi:type="dcterms:W3CDTF">2026-03-18T10:26:59Z</dcterms:modified>
  <cp:contentStatus>Wersja ostateczna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